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Inga\Desktop\DOKUMENTŲ TAISYMAS\"/>
    </mc:Choice>
  </mc:AlternateContent>
  <xr:revisionPtr revIDLastSave="0" documentId="8_{309EAAA3-383A-4288-9A7C-0B768F1B1EB4}" xr6:coauthVersionLast="47" xr6:coauthVersionMax="47" xr10:uidLastSave="{00000000-0000-0000-0000-000000000000}"/>
  <bookViews>
    <workbookView xWindow="-120" yWindow="-120" windowWidth="29040" windowHeight="15840" xr2:uid="{00000000-000D-0000-FFFF-FFFF00000000}"/>
  </bookViews>
  <sheets>
    <sheet name="Vandens Planas 2023-27" sheetId="3" r:id="rId1"/>
  </sheets>
  <definedNames>
    <definedName name="_xlnm.Print_Area" localSheetId="0">'Vandens Planas 2023-27'!$A$1:$Z$134</definedName>
    <definedName name="_xlnm.Print_Titles" localSheetId="0">'Vandens Planas 2023-27'!$5:$5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1" i="3" l="1"/>
  <c r="J87" i="3" l="1"/>
  <c r="F55" i="3"/>
  <c r="G55" i="3"/>
  <c r="H55" i="3"/>
  <c r="I55" i="3"/>
  <c r="I65" i="3"/>
  <c r="G65" i="3"/>
  <c r="H77" i="3"/>
  <c r="I77" i="3"/>
  <c r="G77" i="3"/>
  <c r="H81" i="3"/>
  <c r="H99" i="3"/>
  <c r="I99" i="3"/>
  <c r="I103" i="3"/>
  <c r="G103" i="3"/>
  <c r="J110" i="3"/>
  <c r="J129" i="3"/>
  <c r="J130" i="3"/>
  <c r="J131" i="3"/>
  <c r="J132" i="3"/>
  <c r="J128" i="3"/>
  <c r="F133" i="3"/>
  <c r="G133" i="3"/>
  <c r="H133" i="3"/>
  <c r="I133" i="3"/>
  <c r="F127" i="3"/>
  <c r="G127" i="3"/>
  <c r="H127" i="3"/>
  <c r="I127" i="3"/>
  <c r="E122" i="3"/>
  <c r="F122" i="3"/>
  <c r="G122" i="3"/>
  <c r="H122" i="3"/>
  <c r="I122" i="3"/>
  <c r="F111" i="3"/>
  <c r="G111" i="3"/>
  <c r="H111" i="3"/>
  <c r="I111" i="3"/>
  <c r="J126" i="3"/>
  <c r="J124" i="3"/>
  <c r="J114" i="3"/>
  <c r="J115" i="3"/>
  <c r="J116" i="3"/>
  <c r="J117" i="3"/>
  <c r="J118" i="3"/>
  <c r="J113" i="3"/>
  <c r="J109" i="3"/>
  <c r="J106" i="3"/>
  <c r="J105" i="3"/>
  <c r="J108" i="3"/>
  <c r="J107" i="3"/>
  <c r="J102" i="3"/>
  <c r="J101" i="3"/>
  <c r="J80" i="3"/>
  <c r="J79" i="3"/>
  <c r="J81" i="3" s="1"/>
  <c r="J74" i="3"/>
  <c r="J75" i="3"/>
  <c r="J76" i="3"/>
  <c r="J73" i="3"/>
  <c r="J70" i="3"/>
  <c r="J72" i="3"/>
  <c r="J69" i="3"/>
  <c r="J68" i="3"/>
  <c r="J58" i="3"/>
  <c r="J59" i="3"/>
  <c r="J60" i="3"/>
  <c r="J61" i="3"/>
  <c r="J62" i="3"/>
  <c r="J63" i="3"/>
  <c r="J57" i="3"/>
  <c r="J54" i="3"/>
  <c r="J53" i="3"/>
  <c r="J44" i="3"/>
  <c r="J35" i="3"/>
  <c r="J27" i="3"/>
  <c r="J19" i="3"/>
  <c r="J11" i="3"/>
  <c r="J103" i="3" l="1"/>
  <c r="J77" i="3"/>
  <c r="I134" i="3"/>
  <c r="J55" i="3"/>
  <c r="J111" i="3"/>
  <c r="J65" i="3"/>
  <c r="J133" i="3"/>
  <c r="J122" i="3"/>
  <c r="J127" i="3"/>
  <c r="H134" i="3"/>
  <c r="J83" i="3" l="1"/>
  <c r="J99" i="3" s="1"/>
  <c r="J134" i="3" s="1"/>
  <c r="G84" i="3"/>
  <c r="G85" i="3" l="1"/>
  <c r="G86" i="3" l="1"/>
  <c r="F65" i="3"/>
  <c r="F134" i="3" s="1"/>
  <c r="G99" i="3" l="1"/>
  <c r="G134" i="3" l="1"/>
</calcChain>
</file>

<file path=xl/sharedStrings.xml><?xml version="1.0" encoding="utf-8"?>
<sst xmlns="http://schemas.openxmlformats.org/spreadsheetml/2006/main" count="257" uniqueCount="193">
  <si>
    <t>Geriamojo vandens tiekimas</t>
  </si>
  <si>
    <t>Apskaitos prietaisai</t>
  </si>
  <si>
    <t>Investicijos į geriamojo vandens kokybė</t>
  </si>
  <si>
    <t>Vandentiekio tinklo plėtra</t>
  </si>
  <si>
    <t>Investicijos į nuotekų valymo įrenginius</t>
  </si>
  <si>
    <t>Plutiškės</t>
  </si>
  <si>
    <t>Kajackiškės</t>
  </si>
  <si>
    <t>Investicijos į nuotekų  surinkimo tinklus</t>
  </si>
  <si>
    <t>Investicijos į nuotolinį duomenų nuskaitymą</t>
  </si>
  <si>
    <t>Transporto priemonės</t>
  </si>
  <si>
    <t>Investicijos į transporto priemonių įsigijimą</t>
  </si>
  <si>
    <t>Hidrodinaminė mašina</t>
  </si>
  <si>
    <t>Nuotolinių duomenų nuskaitymo įrengimas visose vandenvietėse ir nuotekų valyklose</t>
  </si>
  <si>
    <t>Investicijos į nuotekų valymo ir dumblo tvarkymo statinius</t>
  </si>
  <si>
    <t>Priemonės aprašymas</t>
  </si>
  <si>
    <t>Objekto pavadinimas</t>
  </si>
  <si>
    <t>Projekto Įgyvendinimo laikotarpis</t>
  </si>
  <si>
    <t>Investicija</t>
  </si>
  <si>
    <t>Kryptis</t>
  </si>
  <si>
    <t>Geriamojo vandens gavyba ir ruošimas</t>
  </si>
  <si>
    <t>ES</t>
  </si>
  <si>
    <t xml:space="preserve">Iš bendrovės nuotekų tvarkymo veiklos teritorijos savitakiniais nuotekų tinklais surenkamos nuotekos yra nukreipiamos į eksploatuojamas nuotekų perpumpavimo siurblines. Priemonės vykdymas užtikrina patikimesnį nuotekų nuvedimą į nuotekų valyklą bei sumažina riziką galimam aplinkos teršimui. </t>
  </si>
  <si>
    <t>Kazlų Rūdos Nuotekų valyklos išleistuvas</t>
  </si>
  <si>
    <t>Nuotekų valymas ir surinkimas</t>
  </si>
  <si>
    <t>Nuotekų dumblo tvarkymas</t>
  </si>
  <si>
    <t>Kazlų Rūda</t>
  </si>
  <si>
    <t>Nuotekų valymo įrenginių statyba.                       Nuotekų siurblinėse sumontuotų siurblių pakeitimas. Nuotolinio siurblių darbo valdymo įrengimas.</t>
  </si>
  <si>
    <t xml:space="preserve">Kazlų Rūdos miesto privačių namų nuotekų surinkimo tinklų tiesimas ir prijungimas prie esamos centralizuotos infrastruktūros. </t>
  </si>
  <si>
    <t>Pavabalkšnio</t>
  </si>
  <si>
    <t>Nėra nuotekų valymo įrenginių. Nuotekos patenka į siublinę, iš kurios asenizacine mašina vežamos į Kazlų Rūdos nuotekų valymo įrenginius.</t>
  </si>
  <si>
    <t>Esami nuotekų valymo įrenginiai yra seni, atvirų tvenkinių tipo, nėra galimybės kontroliuoti nuotekų išvalymo kokybės.</t>
  </si>
  <si>
    <t>Antanavo vandenvietė</t>
  </si>
  <si>
    <t>Bebruliškės vandenvietė</t>
  </si>
  <si>
    <t>1. Suprojektuoti ir pastatyti filtrų patalpą</t>
  </si>
  <si>
    <t>2. Įrengti vandens nugeležinimo filtrus</t>
  </si>
  <si>
    <t>Būdos vandenvietė</t>
  </si>
  <si>
    <t>Pavabalkšnio vandenvietė</t>
  </si>
  <si>
    <t>Nuotolinio siurblių darbo valdymo įrengimas.</t>
  </si>
  <si>
    <t>Ąžuolų Būdos vandenvietė</t>
  </si>
  <si>
    <t xml:space="preserve">Vandens valymo Osmoso sistemos įrengimas:  </t>
  </si>
  <si>
    <t>1.Vandens nugeležinimo filtrų našumo padidinimas įrengiant papildomus filtrus.</t>
  </si>
  <si>
    <t>3. antiskalanto dozavimas</t>
  </si>
  <si>
    <t>5.  antro kėlimo siurblys</t>
  </si>
  <si>
    <t xml:space="preserve">Antanavas </t>
  </si>
  <si>
    <t>Būstų, esančių Bagotosios g. 4 ir 6 prijungimas prie esamos vandentiekio trasos</t>
  </si>
  <si>
    <t>Žemaitės g. 34</t>
  </si>
  <si>
    <t>Žemaitės g. 36</t>
  </si>
  <si>
    <t>S. Daukanto g. 18A</t>
  </si>
  <si>
    <t>Sodų g. 8</t>
  </si>
  <si>
    <t>P. Cvirkos g. 12A</t>
  </si>
  <si>
    <t>J. Z. Paltanavičiaus g. 13A</t>
  </si>
  <si>
    <t xml:space="preserve">Medžiotojų g. 4, </t>
  </si>
  <si>
    <t>Vasario 16-osios g. 32</t>
  </si>
  <si>
    <t>Skvero g. 1A</t>
  </si>
  <si>
    <t>Pievų g. 10A</t>
  </si>
  <si>
    <t>V. Kudirkos g. 1A</t>
  </si>
  <si>
    <t>Taikos g. 1A</t>
  </si>
  <si>
    <t xml:space="preserve">J. Basanavičiaus g. </t>
  </si>
  <si>
    <t>Maironio g. 13A (Nr. 4)</t>
  </si>
  <si>
    <t>Maironio g. 40A (Nr. 5)</t>
  </si>
  <si>
    <t>P. Vaičaičio g. 5</t>
  </si>
  <si>
    <t>M. Valančiaus g. 15C</t>
  </si>
  <si>
    <t>Miško g. 3, Jūrės k.</t>
  </si>
  <si>
    <t>UAB "Jūrės medis" teritorija</t>
  </si>
  <si>
    <t>2. 1000 l/h našumo osmoso filtras</t>
  </si>
  <si>
    <t>2. 500 l/h našumo osmoso filtras</t>
  </si>
  <si>
    <t>Vartotojų prijungimas prie esamos vandentiekio sistemos.</t>
  </si>
  <si>
    <t>Rekonstruotos vandenvietės prijungimas prie esamų tinklų</t>
  </si>
  <si>
    <t>** siurblinių sąrašas</t>
  </si>
  <si>
    <t xml:space="preserve">Nuotekų valymo įrenginių statyba.***                    </t>
  </si>
  <si>
    <t>* Antanavo k. pagal projektus prie vandentiekio tinklų neprisijungę 67 būstai</t>
  </si>
  <si>
    <t>Elektros energijos tiekimo ir saugos įrenginiai</t>
  </si>
  <si>
    <t>Laboratorinės įrangos atnaujinimas</t>
  </si>
  <si>
    <t>Laborotorijos patalpų remontas, kondicionierių įrengimas</t>
  </si>
  <si>
    <t>Spektrometras</t>
  </si>
  <si>
    <t>Laborotorinės svarstyklės</t>
  </si>
  <si>
    <t>Kompiuterinės technikos ir informacinių sistemų atnaujinimui</t>
  </si>
  <si>
    <t>Distiliatorius</t>
  </si>
  <si>
    <t>Autoklavas</t>
  </si>
  <si>
    <t>Internetinio tinklapio atnaujinimas</t>
  </si>
  <si>
    <t>Ugniasienės palaikymas 3 metams</t>
  </si>
  <si>
    <t>Dumblo sausinimo preso remontas</t>
  </si>
  <si>
    <t>Buitinių matavimo prietaisų įsigijimas 700 vnt. per metus</t>
  </si>
  <si>
    <t>Įvadinių skaitiklių  įsigijimas 70 vnt. per metus</t>
  </si>
  <si>
    <t>Saulės elektrinės įrengimas (apie 30 kW su projektavimo darbais) KR vandenvietė</t>
  </si>
  <si>
    <t>Vaizdo stebėjimo sistemos įrengimas 13 objektų</t>
  </si>
  <si>
    <t>Dispečerinės rekonstrukcija (operatorių darbo vietų ir duomenų surinkimo, analizavimo, aparatūrinės bazės pakeitimas)</t>
  </si>
  <si>
    <t xml:space="preserve">Aptarnavimas </t>
  </si>
  <si>
    <t>Savivaldybės</t>
  </si>
  <si>
    <t>Kazlų Rūdos savivaldybė</t>
  </si>
  <si>
    <t xml:space="preserve">Iš viso: </t>
  </si>
  <si>
    <t>Geriamojo vandens tiekimo ir nuotekų tvarkymo objektų išpirkimui</t>
  </si>
  <si>
    <t>4. tarpinė talpa</t>
  </si>
  <si>
    <t>6.  biocido dozavimas</t>
  </si>
  <si>
    <t>Kazlų Rūdos sav.</t>
  </si>
  <si>
    <t xml:space="preserve">Vandentiekio tinklų sklendžių atnaujinimui (50 vnt.per metus) </t>
  </si>
  <si>
    <t>Vandentiekio tinklų šulinių  liukų keitimas (20 vnt. per metus)</t>
  </si>
  <si>
    <t>Paskolos palūkanos (Sutartis Nr.795 LR fin.min.)</t>
  </si>
  <si>
    <t>Paskolos palūkanos (Sutartis Nr.165695198-K1 Luminor)</t>
  </si>
  <si>
    <t>Paskolos grąžinimas (Sutartis Nr.165695198-K1 Luminor)</t>
  </si>
  <si>
    <t>Nuotekų tinklų šulinių liukų keitimas (20 vnt. per metus)</t>
  </si>
  <si>
    <t>Mobilių dyzelgeneratorių įsigijimas (1vnt. 50 kW galios)</t>
  </si>
  <si>
    <t>Ąžuolų Būdos vandenvietėje eksploatuojamame požeminiame vandenyje viršija chloridų, natrio koncentracijos ir vandens mineralizacija (pagal savitąjį elektros laidį). Ąžuolų Būdos vandenvietė yra „nekondicinio“ požeminio vandens Suvalkijos baseine, kuriame būdingos požeminiame vandenyje padidėjusios chloridų ir natrio koncentracijos, todėl ir išgaunamame vandenyje yra viršnorminės jų koncentracijos. Natrio jonų koncentracija siekia 383 mg/l (norma – 200 mg/l). Vandens mineralizaciją rodančio savitojo elektrinio laidžio vertė siekia 2690µg/l (norma – 2500 µg/l), chloridų – 717mg/l (norma – 250 mg/l). Padidintos šių rodiklių koncentracijos yra gamtinės kilmės ir sietinos su sūresnio vandens pasiurbimu.</t>
  </si>
  <si>
    <t>iš viso  Pavabalkšnio vandenvietėje</t>
  </si>
  <si>
    <r>
      <rPr>
        <sz val="11"/>
        <color theme="1"/>
        <rFont val="Times New Roman"/>
        <family val="1"/>
        <charset val="186"/>
      </rPr>
      <t>Investicijos į vandens tinklų renovacij</t>
    </r>
    <r>
      <rPr>
        <sz val="12"/>
        <color theme="1"/>
        <rFont val="Times New Roman"/>
        <family val="1"/>
      </rPr>
      <t>ą</t>
    </r>
  </si>
  <si>
    <t>Naujų vartotojų prijungimas prie esamos vandentiekio sistemos (pagal projektus 05.3.2-APVA-R-014-41-0002 ir 05.3.2-APVA-R-014-41-0008)* (neprijungta 66 bustai)</t>
  </si>
  <si>
    <t>Kajaciškių vandenvietės lokalių aptvėrimo tvorų (4 vnt.) su signalizacija įrengimas</t>
  </si>
  <si>
    <t>Iš viso</t>
  </si>
  <si>
    <t>Kajackiškė</t>
  </si>
  <si>
    <t>Bebruliškė</t>
  </si>
  <si>
    <r>
      <rPr>
        <sz val="11"/>
        <color theme="1"/>
        <rFont val="Times New Roman"/>
        <family val="1"/>
        <charset val="186"/>
      </rPr>
      <t>Naujų vartotojų prijungimas prie nuotekų tinklų Kazlų Rūdos mieste (tęstinis LAIFF projektas</t>
    </r>
    <r>
      <rPr>
        <sz val="12"/>
        <color theme="1"/>
        <rFont val="Times New Roman"/>
        <family val="1"/>
      </rPr>
      <t>)</t>
    </r>
  </si>
  <si>
    <t>Nuotekų vamzdžių remontas Maironio, M. Valančiaus g. (150 m), S. Daukanto g (60 m),  Miškų ūkio teritorija (274 m) – (75 Eur/m)</t>
  </si>
  <si>
    <t xml:space="preserve">Kazlų Rūdos miesto valymo įrenginiuose įšvalytos  iki normatyvinių parametrų nuotekos  išleidžiamos į Jūrės  upelį. Gelžbetoninis išleistuvas yra užneštas smėliu ir apaugęs krūmais, dėl to išvalytos nuotekos teka į aplinką, o ne į upelį, kas prieštarauja aplinkosauginiams reikalavimams. </t>
  </si>
  <si>
    <t>Surenkant geriamojo vandens suvartojimo duomenis (apskaitos prietaisų parodymus), naudojami žmogiškieji ištekliai. Ne visada suspėjama duomenis surinkti paskutinę mėnesio dieną. Įdiegus nuotolinio nuskaitymo sistemos, būtų efektyviau vykdoma avarijų kontrolė, galimybė stebėti suvartojimus bet kuriuo laiku. Komercinių nuostolių mažėjimo sutaupymai skaičiuoti remiantis prielaida, kad nuotolinių skaitiklių diegimas nuostolius mažina 50 %.</t>
  </si>
  <si>
    <t>Užtikrinant nuotekų išsiurbimo ir išvežimo paslaugas vartotojams, neturintiems galimybės prisijungti prie centralizuotų nuotekų tinklų, bei tinkamam nuotekų tinklų eksploatavimui, vandens ir nuotekų tinklų hidrodinaminis plovimas.</t>
  </si>
  <si>
    <t>Bendrovės objektų lauko teritorijų apšvietimo atnaujinimas (vandenvietė ir nuotekų siurblinės iš viso 13 vnt.)</t>
  </si>
  <si>
    <t>Mobili elektrinė gervė 1 vnt. nuotekų siurblinių aptarnavimui (siurblių iškėlimui)</t>
  </si>
  <si>
    <t xml:space="preserve">Paskolos grąžinimas (Sutartis Nr.795 LR Finansų ministerija) </t>
  </si>
  <si>
    <t>Medeinos g. 12</t>
  </si>
  <si>
    <t>Nuotekų valymo įrenginių statyba.                      Nuotekų siurblinėse sumontuotų siurblių pakeitimas. Nuotolinio siurblių darbo valdymo įrengimas.</t>
  </si>
  <si>
    <t xml:space="preserve">3. Vandens valymo Osmoso sistemos įrengimas:  </t>
  </si>
  <si>
    <t>3.1. 2000 l/h našumo osmoso filtras</t>
  </si>
  <si>
    <t>3.2. antiskalanto dozavimas</t>
  </si>
  <si>
    <t>3.3. tarpinė talpa</t>
  </si>
  <si>
    <t>3.4. antro kėlimo siurblys</t>
  </si>
  <si>
    <t>3.5. biocido dozavimas</t>
  </si>
  <si>
    <t>Iš viso Ąžuolų Būdos vandenvietėje</t>
  </si>
  <si>
    <t>Iš viso Bebruliškės vandenvietėje</t>
  </si>
  <si>
    <t>1. Vandens nugeležinimo filtrų našumo padidinimas įrengiant papildomus filtrus.</t>
  </si>
  <si>
    <t>Iš viso Antanavo vandenvietėje</t>
  </si>
  <si>
    <t>Iš viso Būdos vandenvietėje</t>
  </si>
  <si>
    <t>IŠ VISO</t>
  </si>
  <si>
    <t xml:space="preserve"> Išvalytų nuotekų išleistuvo rekonstrukcija.</t>
  </si>
  <si>
    <t>Siurblinių siurblių remonto, keitimo darbai, siurblinių sklendžių, kitos įrangos keitimo ir remonto darbai. Nuotekų siurblių darbo optimizavimui planuojama įrengti nuotolinį valdymą.**</t>
  </si>
  <si>
    <t>Numatyta prijungti 18 privačių namų prie miesto nuotekų tinklų. APVA projektas LAAIF-S-10(2022).</t>
  </si>
  <si>
    <t>Nuotolinių apskaitos prietaisų įsigijimas ir įrengimas.</t>
  </si>
  <si>
    <t>Hidrodinaminis automobilis.</t>
  </si>
  <si>
    <t>*** per 2021 m. iš Kajackiškės siurblinės išvežta 1323 m3 nuotekų (147 reisai)</t>
  </si>
  <si>
    <t>2023 m.</t>
  </si>
  <si>
    <t xml:space="preserve">2023 m. </t>
  </si>
  <si>
    <t>2024–2025 m.</t>
  </si>
  <si>
    <t>2024 m.</t>
  </si>
  <si>
    <t>2023–2025 m.</t>
  </si>
  <si>
    <t xml:space="preserve">2025 m. </t>
  </si>
  <si>
    <t xml:space="preserve">2024 m. </t>
  </si>
  <si>
    <t xml:space="preserve">2023–2025 m. </t>
  </si>
  <si>
    <t>PATVIRTINTA</t>
  </si>
  <si>
    <t xml:space="preserve">2026 m. </t>
  </si>
  <si>
    <t>2023–2027 m.</t>
  </si>
  <si>
    <t>2024–2027 m.</t>
  </si>
  <si>
    <t>2027 m.</t>
  </si>
  <si>
    <t>2023–2027</t>
  </si>
  <si>
    <t>Kazlų Rūdos savivaldybės mero</t>
  </si>
  <si>
    <t>Kazlų Rūdos dumblo tvarkymo aikštelė</t>
  </si>
  <si>
    <t>Įvykdyta 2023m</t>
  </si>
  <si>
    <t xml:space="preserve"> Kazlų Rūdos vandenvietėje</t>
  </si>
  <si>
    <t xml:space="preserve">Bagotosios  vandenvietė </t>
  </si>
  <si>
    <t>Kazlų Rūdos nuotekų laboratorijos akreditavimas</t>
  </si>
  <si>
    <t>Kokybės vadovo (pagal  LST EN ISO/IEC 17025:2018) ir visos jo  lydinčios dokumentacijos parengimas</t>
  </si>
  <si>
    <t xml:space="preserve">Dalyvavimas tarptautiniuose tarplaboratoriniuose palyginamuosiuose bandymuose, įrangos kalibravimas, kitų būtinų reikalavimų įgyvendinimas </t>
  </si>
  <si>
    <t>Atitikties vertinimo įstaigos vertinimą atliekančio išorės eksperto darbas ir akreditavimo pažymėjimo išdavimas</t>
  </si>
  <si>
    <t>Pažangos priemonė: Nr. LT024-03-02-01"Vandens tiekimo ir nuotekų sistemų plėtra".</t>
  </si>
  <si>
    <t>Antanavas (išplėtimas)valymo įrenginių</t>
  </si>
  <si>
    <t>Bagotosios k nuotekų surinkimo tinklai</t>
  </si>
  <si>
    <t>Bagotosios k. nuotekų valymų įrengimas</t>
  </si>
  <si>
    <t>Kazlų Rūdos miesto gyventojai, gaunantys nekokybišką vandenį dėl prastos miesto vandenvietės būklės – 4169 asmenys;
(vidutinis gyventojų skaičius būste pagal Aplinkos apsaugos agentūros per IS AIVIKS priimtos paskutinės vandens naudojimo
apskaitos metinės ataskaitos). Tikslinės grupės poreikiai – kokybiškas geriamasis vanduo.
Antanavo kaimo gyventojai, negaunantys nuotekų tvarkymo paslaugų ar gaunantys jas nekokybiškas – 270 asmenų (statistiniai
vartotojai). Tikslinės grupės poreikiai – nuotekų valymo įrenginių didesnis išvalymo našumas.
Bagotosios kaimo gyventojai negaunantys nuotekų tvarkymo paslaugų – 230 gyventojų.</t>
  </si>
  <si>
    <t>Iveco Daily 35C16HD  2 vnt.</t>
  </si>
  <si>
    <t>Vandens tiekimas ir nuotekų tvarkymas</t>
  </si>
  <si>
    <t>Daugiabučių namų įvadiniai skaitikliai</t>
  </si>
  <si>
    <t>Siekiant sumažinti nuostolius daugiabučių namų šalto vandens  tinkluose, būtina įrengti  apskaitos prietaisus namo įvade. Tokia priemonė padėtų efekryviau įvertinti nedeklaruojamą vandens kiekį, gedimus vidaus tinkluose  ir laiku imtis priemonių.</t>
  </si>
  <si>
    <t>2025m.</t>
  </si>
  <si>
    <t xml:space="preserve"> Transporto priemonės</t>
  </si>
  <si>
    <t>Įvadinių skaitiklių daugiabučiuose namuose įrengimas 60 vnt.</t>
  </si>
  <si>
    <t>Įmonės/  (Paskola)</t>
  </si>
  <si>
    <t>Antanavo vandenvietėje tiekiamas vanduo neatitinka geriamojo vandens  higienos normos HN 24:2023  reikalavimų pagal manganą – 120 µg/l (norma 50 µg/l), chloridus – 715 mg/l (norma 250 mg/l.) savitąjį elektros laidį – 2580 mg/l (norma – 2500 µg/l), amonį -0,64 mg/l (norma -0,5 mg/l).</t>
  </si>
  <si>
    <t>Bebruliškės vandenvietėje tiekiamas vanduo neatitinka geriamojo vandens  higienos normos HN 24:2023 reikalavimų pagal manganą – 530µg/l (norma 50 µg/l) ir chloridus – 262 mg/l (norma 250 
mg/l.)</t>
  </si>
  <si>
    <t>Būdos vandenvietėje tiekiamas vanduo neatitinka geriamojo vandens  higienos normos HN 24:2023  reikalavimų pagal manganą – 93 µg/l (norma 50 µg/l), bendrąją geležį – 1,7 mg/l (norma 0,2 mg/l.), amonį -1,08 mg/l (norma -0,5 mg/l). Šioje vandenvietėje nėra vandens valymo ir gerinimo įrenginių.</t>
  </si>
  <si>
    <t>Pavabalkšnio vandenvietėje  vanduo neatitinka geriamojo vandens  higienos normos HN 24:2023  reikalavimų pagal keletą rodiklių: geležies koncentracija siekia 2144 µg/l (norma 200 µg/l), mangano – 138 µg/l, (norma 50 µg/l) amonio – 0,55g/l (norma 0,5 mg/l), permanganato indekso – 5,82 mg/lO2 (norma 5,0 mg/lO2).  Ši vandenvietė dar nėra eksploatuojama, nėra įrengta vandens gerinimo įrenginių.</t>
  </si>
  <si>
    <t>Dėl prarasto vandeningumo gręžinys nėra tinkamas tolesnei eksploatacijai-  išgaunamas vandens kiekis nepatenkina gyventojų poreikių. Būtinas naujas gręžinys.</t>
  </si>
  <si>
    <t>2026–2027 m.</t>
  </si>
  <si>
    <t>2025 m.</t>
  </si>
  <si>
    <t xml:space="preserve">2027 m. </t>
  </si>
  <si>
    <t>Kompiuterių įsigijimas (10 vnt.).</t>
  </si>
  <si>
    <t>2024 m. gruodžio   d. potvarkiu</t>
  </si>
  <si>
    <t>Nr. MV-</t>
  </si>
  <si>
    <t xml:space="preserve">Miesto buitinių nuotekų valymo dumblas šalinamas iš dumblo sausinimo įrenginio. Nusausintas iki 80 % drėgnio dumblas krenta nuo preso juostų į dumblo surinkimo talpą – automašiną, vežamas į komposto ruošimo aikštelę ir išpilamas dumblo laikymo aikštelėje. Kompostavimui papildomai reikalinga struktūrinė medžiaga, kurią sudaro biologiškai skaidžios atliekos, augalų audinių atliekos (želdynų priežiūros atliekos, žolė, lapai, durpės, šiaudai, pjuvenos ir pan.). Kompostavimas vyksta komposto ruošimo aikštelėje. Nuotekų dumblas krautuvu, traktoriumi su mėšlo barstytuvu mechaniniu būdu maišomas su struktūrine medžiaga reikiamu santykiu, atsižvelgiant į aplinkos oro sąlygas, bei formuojamos rietuvės. Kompostavimo procesas vyksta apie 2–4 mėnesius, priklausomai nuo metų laiko ir aplinkos sąlygų. Pasibaigus kompostavimo procesui, kompostas perduodamas naudotojams, laukams tręšti. Viena opiausių problemų Kazlų Rūdos miesto nuotekų valykloje – galutinis nuotekų dumblo komposto sutvarkymas. </t>
  </si>
  <si>
    <t xml:space="preserve"> Mechanizmų kaupų vartymui įsigijimas.</t>
  </si>
  <si>
    <t xml:space="preserve"> Investicijos tūkst.Eur, be PVM</t>
  </si>
  <si>
    <t>UAB  „Kazlų Rūdos energija“ 2023–2027 metų geriamojo vandens tiekimo ir nuotekų tvarkymo veiklos ir plėtros planas</t>
  </si>
  <si>
    <t>2025–2027m.</t>
  </si>
  <si>
    <t>2024–2025</t>
  </si>
  <si>
    <t xml:space="preserve">2024–2027 m. </t>
  </si>
  <si>
    <t xml:space="preserve">2024–2025 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</si>
</sst>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00"/>
  </numFmts>
  <fonts count="22" x14ac:knownFonts="1">
    <font>
      <sz val="11"/>
      <color theme="1"/>
      <name val="Calibri"/>
      <family val="2"/>
      <charset val="186"/>
      <scheme val="minor"/>
    </font>
    <font>
      <sz val="12"/>
      <color theme="1"/>
      <name val="Times New Roman"/>
      <family val="1"/>
    </font>
    <font>
      <sz val="12"/>
      <name val="Times New Roman"/>
      <family val="1"/>
    </font>
    <font>
      <b/>
      <sz val="12"/>
      <color theme="1"/>
      <name val="Times New Roman"/>
      <family val="1"/>
    </font>
    <font>
      <sz val="12"/>
      <color rgb="FFFF0000"/>
      <name val="Times New Roman"/>
      <family val="1"/>
    </font>
    <font>
      <sz val="11"/>
      <color theme="1"/>
      <name val="Times New Roman"/>
      <family val="1"/>
    </font>
    <font>
      <b/>
      <sz val="12"/>
      <name val="Times New Roman"/>
      <family val="1"/>
    </font>
    <font>
      <i/>
      <sz val="12"/>
      <color theme="1"/>
      <name val="Times New Roman"/>
      <family val="1"/>
    </font>
    <font>
      <b/>
      <i/>
      <sz val="12"/>
      <color theme="1"/>
      <name val="Times New Roman"/>
      <family val="1"/>
    </font>
    <font>
      <b/>
      <sz val="12"/>
      <color rgb="FFFF0000"/>
      <name val="Times New Roman"/>
      <family val="1"/>
    </font>
    <font>
      <i/>
      <sz val="12"/>
      <color rgb="FF7030A0"/>
      <name val="Times New Roman"/>
      <family val="1"/>
    </font>
    <font>
      <b/>
      <i/>
      <sz val="12"/>
      <name val="Times New Roman"/>
      <family val="1"/>
    </font>
    <font>
      <sz val="10"/>
      <color theme="1"/>
      <name val="Times New Roman"/>
      <family val="1"/>
    </font>
    <font>
      <sz val="11"/>
      <color theme="1"/>
      <name val="Times New Roman"/>
      <family val="1"/>
      <charset val="186"/>
    </font>
    <font>
      <sz val="12"/>
      <color theme="1"/>
      <name val="Times New Roman"/>
      <family val="1"/>
      <charset val="186"/>
    </font>
    <font>
      <i/>
      <sz val="11"/>
      <color theme="1"/>
      <name val="Times New Roman"/>
      <family val="1"/>
      <charset val="186"/>
    </font>
    <font>
      <b/>
      <i/>
      <sz val="12"/>
      <color theme="1"/>
      <name val="Times New Roman"/>
      <family val="1"/>
      <charset val="186"/>
    </font>
    <font>
      <sz val="12"/>
      <name val="Times New Roman"/>
      <family val="1"/>
      <charset val="186"/>
    </font>
    <font>
      <b/>
      <sz val="12"/>
      <color theme="1"/>
      <name val="Times New Roman"/>
      <family val="1"/>
      <charset val="186"/>
    </font>
    <font>
      <i/>
      <sz val="12"/>
      <color theme="1"/>
      <name val="Times New Roman"/>
      <family val="1"/>
      <charset val="186"/>
    </font>
    <font>
      <b/>
      <sz val="12"/>
      <name val="Times New Roman"/>
      <family val="1"/>
      <charset val="186"/>
    </font>
    <font>
      <sz val="12"/>
      <color theme="4"/>
      <name val="Times New Roman"/>
      <family val="1"/>
    </font>
  </fonts>
  <fills count="12">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D9E1F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s>
  <cellStyleXfs count="1">
    <xf numFmtId="0" fontId="0" fillId="0" borderId="0"/>
  </cellStyleXfs>
  <cellXfs count="345">
    <xf numFmtId="0" fontId="0" fillId="0" borderId="0" xfId="0"/>
    <xf numFmtId="0" fontId="1" fillId="0" borderId="1" xfId="0" applyFont="1" applyBorder="1"/>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0" xfId="0" applyFont="1"/>
    <xf numFmtId="0" fontId="1" fillId="2" borderId="1" xfId="0" applyFont="1" applyFill="1" applyBorder="1" applyAlignment="1">
      <alignment horizontal="center" vertical="center"/>
    </xf>
    <xf numFmtId="164" fontId="1" fillId="0" borderId="0" xfId="0" applyNumberFormat="1" applyFont="1" applyAlignment="1">
      <alignment horizontal="right" vertical="center"/>
    </xf>
    <xf numFmtId="0" fontId="1" fillId="0" borderId="1" xfId="0" applyFont="1" applyBorder="1" applyAlignment="1">
      <alignment horizontal="left"/>
    </xf>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vertical="center" wrapText="1"/>
    </xf>
    <xf numFmtId="0" fontId="4" fillId="0" borderId="1" xfId="0" applyFont="1" applyBorder="1"/>
    <xf numFmtId="164" fontId="1" fillId="0" borderId="5" xfId="0" applyNumberFormat="1" applyFont="1" applyBorder="1" applyAlignment="1">
      <alignment horizontal="right" vertical="center"/>
    </xf>
    <xf numFmtId="164" fontId="1" fillId="0" borderId="8" xfId="0" applyNumberFormat="1" applyFont="1" applyBorder="1" applyAlignment="1">
      <alignment horizontal="right" vertical="center"/>
    </xf>
    <xf numFmtId="0" fontId="1" fillId="0" borderId="2" xfId="0" applyFont="1" applyBorder="1"/>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164" fontId="1" fillId="0" borderId="5" xfId="0" applyNumberFormat="1" applyFont="1" applyBorder="1" applyAlignment="1">
      <alignment horizontal="left" vertical="center" wrapText="1"/>
    </xf>
    <xf numFmtId="0" fontId="1" fillId="2" borderId="8" xfId="0" applyFont="1" applyFill="1" applyBorder="1" applyAlignment="1">
      <alignment horizontal="center"/>
    </xf>
    <xf numFmtId="0" fontId="1" fillId="2" borderId="7" xfId="0" applyFont="1" applyFill="1" applyBorder="1" applyAlignment="1">
      <alignment horizont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xf numFmtId="0" fontId="4" fillId="0" borderId="1" xfId="0" applyFont="1" applyBorder="1" applyAlignment="1">
      <alignment horizontal="left"/>
    </xf>
    <xf numFmtId="0" fontId="1" fillId="0" borderId="2" xfId="0" applyFont="1" applyBorder="1" applyAlignment="1">
      <alignment wrapText="1"/>
    </xf>
    <xf numFmtId="0" fontId="1" fillId="0" borderId="14" xfId="0" applyFont="1" applyBorder="1" applyAlignment="1">
      <alignment horizontal="center" vertical="center" wrapText="1"/>
    </xf>
    <xf numFmtId="0" fontId="1" fillId="0" borderId="15" xfId="0" applyFont="1" applyBorder="1"/>
    <xf numFmtId="0" fontId="1" fillId="0" borderId="15" xfId="0" applyFont="1" applyBorder="1" applyAlignment="1">
      <alignment wrapText="1"/>
    </xf>
    <xf numFmtId="0" fontId="1" fillId="0" borderId="12" xfId="0" applyFont="1" applyBorder="1" applyAlignment="1">
      <alignment horizontal="center" vertical="center"/>
    </xf>
    <xf numFmtId="0" fontId="1" fillId="0" borderId="16" xfId="0" applyFont="1" applyBorder="1"/>
    <xf numFmtId="0" fontId="1" fillId="0" borderId="16" xfId="0" applyFont="1" applyBorder="1" applyAlignment="1">
      <alignment horizontal="right"/>
    </xf>
    <xf numFmtId="0" fontId="1" fillId="0" borderId="12" xfId="0" applyFont="1" applyBorder="1" applyAlignment="1">
      <alignment horizontal="right"/>
    </xf>
    <xf numFmtId="0" fontId="1" fillId="0" borderId="14" xfId="0" applyFont="1" applyBorder="1" applyAlignment="1">
      <alignment horizontal="center" vertical="center"/>
    </xf>
    <xf numFmtId="164" fontId="8" fillId="0" borderId="16" xfId="0" applyNumberFormat="1" applyFont="1" applyBorder="1" applyAlignment="1">
      <alignment horizontal="right"/>
    </xf>
    <xf numFmtId="0" fontId="1" fillId="0" borderId="16" xfId="0" applyFont="1" applyBorder="1" applyAlignment="1">
      <alignment horizontal="left"/>
    </xf>
    <xf numFmtId="164" fontId="1" fillId="0" borderId="16" xfId="0" applyNumberFormat="1" applyFont="1" applyBorder="1" applyAlignment="1">
      <alignment horizontal="right" vertical="center"/>
    </xf>
    <xf numFmtId="164" fontId="7" fillId="0" borderId="5" xfId="0" applyNumberFormat="1" applyFont="1" applyBorder="1" applyAlignment="1">
      <alignment horizontal="left" vertical="center" wrapText="1"/>
    </xf>
    <xf numFmtId="164" fontId="3" fillId="0" borderId="0" xfId="0" applyNumberFormat="1" applyFont="1" applyAlignment="1">
      <alignment horizontal="right" vertical="center"/>
    </xf>
    <xf numFmtId="0" fontId="3" fillId="0" borderId="0" xfId="0" applyFont="1" applyAlignment="1">
      <alignment horizontal="right"/>
    </xf>
    <xf numFmtId="0" fontId="3" fillId="0" borderId="16" xfId="0" applyFont="1" applyBorder="1" applyAlignment="1">
      <alignment horizontal="right"/>
    </xf>
    <xf numFmtId="0" fontId="1" fillId="2" borderId="2" xfId="0" applyFont="1" applyFill="1" applyBorder="1" applyAlignment="1">
      <alignment wrapText="1"/>
    </xf>
    <xf numFmtId="0" fontId="1" fillId="2" borderId="0" xfId="0" applyFont="1" applyFill="1"/>
    <xf numFmtId="0" fontId="1" fillId="2" borderId="11" xfId="0" applyFont="1" applyFill="1" applyBorder="1" applyAlignment="1">
      <alignment wrapText="1"/>
    </xf>
    <xf numFmtId="0" fontId="1" fillId="2" borderId="10" xfId="0" applyFont="1" applyFill="1" applyBorder="1" applyAlignment="1">
      <alignment wrapText="1"/>
    </xf>
    <xf numFmtId="0" fontId="15" fillId="0" borderId="1" xfId="0" applyFont="1" applyBorder="1" applyAlignment="1">
      <alignment wrapText="1"/>
    </xf>
    <xf numFmtId="164" fontId="16" fillId="0" borderId="16" xfId="0" applyNumberFormat="1" applyFont="1" applyBorder="1" applyAlignment="1">
      <alignment horizontal="right" vertical="center"/>
    </xf>
    <xf numFmtId="164" fontId="2" fillId="0" borderId="5" xfId="0" applyNumberFormat="1" applyFont="1" applyBorder="1" applyAlignment="1">
      <alignment horizontal="left" vertical="center" wrapText="1"/>
    </xf>
    <xf numFmtId="164" fontId="2" fillId="0" borderId="5" xfId="0" applyNumberFormat="1" applyFont="1" applyBorder="1" applyAlignment="1">
      <alignment horizontal="left" vertical="center"/>
    </xf>
    <xf numFmtId="164" fontId="1" fillId="0" borderId="18" xfId="0" applyNumberFormat="1" applyFont="1" applyBorder="1" applyAlignment="1">
      <alignment horizontal="left" vertical="center" wrapText="1"/>
    </xf>
    <xf numFmtId="164" fontId="3" fillId="0" borderId="43" xfId="0" applyNumberFormat="1" applyFont="1" applyBorder="1" applyAlignment="1">
      <alignment horizontal="left" vertical="center" wrapText="1"/>
    </xf>
    <xf numFmtId="0" fontId="1" fillId="2" borderId="15" xfId="0" applyFont="1" applyFill="1" applyBorder="1" applyAlignment="1">
      <alignment wrapText="1"/>
    </xf>
    <xf numFmtId="164" fontId="8" fillId="2" borderId="16" xfId="0" applyNumberFormat="1" applyFont="1" applyFill="1" applyBorder="1" applyAlignment="1">
      <alignment horizontal="right"/>
    </xf>
    <xf numFmtId="164" fontId="5" fillId="0" borderId="17" xfId="0" applyNumberFormat="1" applyFont="1" applyBorder="1" applyAlignment="1">
      <alignment horizontal="left" vertical="center" wrapText="1"/>
    </xf>
    <xf numFmtId="0" fontId="5" fillId="0" borderId="13" xfId="0" applyFont="1" applyBorder="1" applyAlignment="1">
      <alignment horizontal="center" vertical="center" wrapText="1"/>
    </xf>
    <xf numFmtId="0" fontId="1" fillId="0" borderId="52" xfId="0" applyFont="1" applyBorder="1" applyAlignment="1">
      <alignment horizontal="center" vertical="center" wrapText="1"/>
    </xf>
    <xf numFmtId="164" fontId="1" fillId="2" borderId="0" xfId="0" applyNumberFormat="1" applyFont="1" applyFill="1" applyAlignment="1">
      <alignment horizontal="center" vertical="center"/>
    </xf>
    <xf numFmtId="0" fontId="12" fillId="0" borderId="0" xfId="0" applyFont="1" applyAlignment="1">
      <alignment horizontal="left" wrapText="1"/>
    </xf>
    <xf numFmtId="0" fontId="12" fillId="0" borderId="0" xfId="0" applyFont="1" applyAlignment="1">
      <alignment wrapText="1"/>
    </xf>
    <xf numFmtId="164" fontId="19" fillId="2" borderId="18" xfId="0" applyNumberFormat="1" applyFont="1" applyFill="1" applyBorder="1" applyAlignment="1">
      <alignment horizontal="left" vertical="center" wrapText="1"/>
    </xf>
    <xf numFmtId="0" fontId="1" fillId="0" borderId="39" xfId="0" applyFont="1" applyBorder="1"/>
    <xf numFmtId="0" fontId="1" fillId="4" borderId="13" xfId="0" applyFont="1" applyFill="1" applyBorder="1" applyAlignment="1">
      <alignment horizontal="center" vertical="center" wrapText="1"/>
    </xf>
    <xf numFmtId="0" fontId="1" fillId="2" borderId="17" xfId="0" applyFont="1" applyFill="1" applyBorder="1"/>
    <xf numFmtId="164" fontId="1" fillId="2" borderId="17" xfId="0" applyNumberFormat="1" applyFont="1" applyFill="1" applyBorder="1" applyAlignment="1">
      <alignment horizontal="center" vertical="center"/>
    </xf>
    <xf numFmtId="0" fontId="1" fillId="2" borderId="42" xfId="0" applyFont="1" applyFill="1" applyBorder="1" applyAlignment="1">
      <alignment wrapText="1"/>
    </xf>
    <xf numFmtId="164" fontId="8" fillId="2" borderId="47" xfId="0" applyNumberFormat="1" applyFont="1" applyFill="1" applyBorder="1" applyAlignment="1">
      <alignment horizontal="right"/>
    </xf>
    <xf numFmtId="0" fontId="1" fillId="0" borderId="2" xfId="0" applyFont="1" applyBorder="1" applyAlignment="1">
      <alignment horizontal="left"/>
    </xf>
    <xf numFmtId="0" fontId="3" fillId="0" borderId="12" xfId="0" applyFont="1" applyBorder="1" applyAlignment="1">
      <alignment horizontal="right"/>
    </xf>
    <xf numFmtId="2" fontId="14" fillId="0" borderId="1" xfId="0" applyNumberFormat="1" applyFont="1" applyBorder="1" applyAlignment="1">
      <alignment horizontal="center" vertical="center"/>
    </xf>
    <xf numFmtId="164" fontId="1" fillId="0" borderId="9" xfId="0" applyNumberFormat="1" applyFont="1" applyBorder="1" applyAlignment="1">
      <alignment horizontal="left" vertical="center" wrapText="1"/>
    </xf>
    <xf numFmtId="0" fontId="1" fillId="2" borderId="38" xfId="0" applyFont="1" applyFill="1" applyBorder="1" applyAlignment="1">
      <alignment horizontal="center" vertical="center"/>
    </xf>
    <xf numFmtId="164" fontId="8" fillId="0" borderId="25" xfId="0" applyNumberFormat="1" applyFont="1" applyBorder="1" applyAlignment="1">
      <alignment horizontal="right"/>
    </xf>
    <xf numFmtId="164" fontId="2" fillId="0" borderId="36" xfId="0" applyNumberFormat="1" applyFont="1" applyBorder="1" applyAlignment="1">
      <alignment horizontal="left" vertical="center" wrapText="1"/>
    </xf>
    <xf numFmtId="2" fontId="1" fillId="0" borderId="11" xfId="0" applyNumberFormat="1" applyFont="1" applyBorder="1" applyAlignment="1">
      <alignment horizontal="center" vertical="center"/>
    </xf>
    <xf numFmtId="2" fontId="14" fillId="0" borderId="11" xfId="0" applyNumberFormat="1" applyFont="1" applyBorder="1" applyAlignment="1">
      <alignment horizontal="center" vertical="center"/>
    </xf>
    <xf numFmtId="2" fontId="1" fillId="0" borderId="15" xfId="0" applyNumberFormat="1" applyFont="1" applyBorder="1" applyAlignment="1">
      <alignment horizontal="center" vertical="center"/>
    </xf>
    <xf numFmtId="0" fontId="1" fillId="2" borderId="58" xfId="0" applyFont="1" applyFill="1" applyBorder="1" applyAlignment="1">
      <alignment horizontal="center" vertical="center" wrapText="1"/>
    </xf>
    <xf numFmtId="0" fontId="10" fillId="0" borderId="0" xfId="0" applyFont="1"/>
    <xf numFmtId="0" fontId="10" fillId="0" borderId="0" xfId="0" applyFont="1" applyAlignment="1">
      <alignment wrapText="1"/>
    </xf>
    <xf numFmtId="164" fontId="11" fillId="0" borderId="0" xfId="0" applyNumberFormat="1" applyFont="1" applyAlignment="1">
      <alignment horizontal="right" vertical="center"/>
    </xf>
    <xf numFmtId="164" fontId="3" fillId="0" borderId="16" xfId="0" applyNumberFormat="1" applyFont="1" applyBorder="1" applyAlignment="1">
      <alignment horizontal="left" vertical="center" wrapText="1"/>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7"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17" xfId="0" applyFont="1" applyFill="1" applyBorder="1" applyAlignment="1">
      <alignment horizontal="center" vertical="center" wrapText="1"/>
    </xf>
    <xf numFmtId="164" fontId="2" fillId="0" borderId="18" xfId="0" applyNumberFormat="1" applyFont="1" applyBorder="1" applyAlignment="1">
      <alignment horizontal="left" vertical="center"/>
    </xf>
    <xf numFmtId="0" fontId="2" fillId="0" borderId="5" xfId="0" applyFont="1" applyBorder="1" applyAlignment="1">
      <alignment wrapText="1"/>
    </xf>
    <xf numFmtId="164" fontId="1" fillId="0" borderId="8" xfId="0" applyNumberFormat="1" applyFont="1" applyBorder="1" applyAlignment="1">
      <alignment horizontal="left" vertical="center" wrapText="1"/>
    </xf>
    <xf numFmtId="2" fontId="20" fillId="0" borderId="27" xfId="0" applyNumberFormat="1" applyFont="1" applyBorder="1" applyAlignment="1">
      <alignment horizontal="center" vertical="center"/>
    </xf>
    <xf numFmtId="2" fontId="18" fillId="0" borderId="46" xfId="0" applyNumberFormat="1" applyFont="1" applyBorder="1" applyAlignment="1">
      <alignment horizontal="center" vertical="center"/>
    </xf>
    <xf numFmtId="0" fontId="18" fillId="2" borderId="32" xfId="0" applyFont="1" applyFill="1" applyBorder="1" applyAlignment="1">
      <alignment horizontal="center" vertical="center"/>
    </xf>
    <xf numFmtId="0" fontId="1" fillId="0" borderId="34" xfId="0" applyFont="1" applyBorder="1" applyAlignment="1">
      <alignment horizontal="center" vertical="center"/>
    </xf>
    <xf numFmtId="0" fontId="18" fillId="2" borderId="35" xfId="0" applyFont="1" applyFill="1" applyBorder="1" applyAlignment="1">
      <alignment horizontal="center" vertical="center"/>
    </xf>
    <xf numFmtId="164" fontId="1" fillId="2" borderId="5" xfId="0" applyNumberFormat="1" applyFont="1" applyFill="1" applyBorder="1" applyAlignment="1">
      <alignment horizontal="left" vertical="center" wrapText="1"/>
    </xf>
    <xf numFmtId="2" fontId="1" fillId="2" borderId="1" xfId="0" applyNumberFormat="1" applyFont="1" applyFill="1" applyBorder="1" applyAlignment="1">
      <alignment horizontal="center" vertical="center"/>
    </xf>
    <xf numFmtId="165" fontId="18" fillId="2" borderId="32" xfId="0" applyNumberFormat="1" applyFont="1" applyFill="1" applyBorder="1" applyAlignment="1">
      <alignment horizontal="center" vertical="center"/>
    </xf>
    <xf numFmtId="0" fontId="1" fillId="0" borderId="21" xfId="0" applyFont="1" applyBorder="1" applyAlignment="1">
      <alignment horizontal="center" vertical="center"/>
    </xf>
    <xf numFmtId="164" fontId="17" fillId="0" borderId="8" xfId="0" applyNumberFormat="1" applyFont="1" applyBorder="1" applyAlignment="1">
      <alignment horizontal="center" vertical="center" wrapText="1"/>
    </xf>
    <xf numFmtId="0" fontId="1" fillId="0" borderId="22" xfId="0" applyFont="1" applyBorder="1" applyAlignment="1">
      <alignment horizontal="center" vertical="center"/>
    </xf>
    <xf numFmtId="164" fontId="1" fillId="0" borderId="5" xfId="0" applyNumberFormat="1" applyFont="1" applyBorder="1" applyAlignment="1">
      <alignment horizontal="center" vertical="center"/>
    </xf>
    <xf numFmtId="164" fontId="1" fillId="0" borderId="8" xfId="0" applyNumberFormat="1" applyFont="1" applyBorder="1" applyAlignment="1">
      <alignment horizontal="center" vertical="center"/>
    </xf>
    <xf numFmtId="164" fontId="1" fillId="2" borderId="5" xfId="0" applyNumberFormat="1" applyFont="1" applyFill="1" applyBorder="1" applyAlignment="1">
      <alignment horizontal="center" vertical="center"/>
    </xf>
    <xf numFmtId="0" fontId="12" fillId="0" borderId="12" xfId="0" applyFont="1" applyBorder="1" applyAlignment="1">
      <alignment vertical="center" wrapText="1"/>
    </xf>
    <xf numFmtId="164" fontId="1" fillId="0" borderId="9" xfId="0" applyNumberFormat="1" applyFont="1" applyBorder="1" applyAlignment="1">
      <alignment horizontal="center" vertical="center"/>
    </xf>
    <xf numFmtId="0" fontId="1" fillId="0" borderId="5" xfId="0" applyFont="1" applyBorder="1" applyAlignment="1">
      <alignment horizontal="center" vertical="center"/>
    </xf>
    <xf numFmtId="2" fontId="2" fillId="0" borderId="34" xfId="0" applyNumberFormat="1" applyFont="1" applyBorder="1" applyAlignment="1">
      <alignment horizontal="center" vertical="center"/>
    </xf>
    <xf numFmtId="2" fontId="6" fillId="0" borderId="35" xfId="0" applyNumberFormat="1" applyFont="1" applyBorder="1" applyAlignment="1">
      <alignment horizontal="center" vertical="center"/>
    </xf>
    <xf numFmtId="2" fontId="2" fillId="0" borderId="15" xfId="0" applyNumberFormat="1" applyFont="1" applyBorder="1" applyAlignment="1">
      <alignment horizontal="center" vertical="center"/>
    </xf>
    <xf numFmtId="0" fontId="1" fillId="6" borderId="10" xfId="0" applyFont="1" applyFill="1" applyBorder="1" applyAlignment="1">
      <alignment horizontal="center" vertical="center" wrapText="1"/>
    </xf>
    <xf numFmtId="0" fontId="1" fillId="0" borderId="11" xfId="0" applyFont="1" applyBorder="1" applyAlignment="1">
      <alignment horizontal="left" vertical="center"/>
    </xf>
    <xf numFmtId="0" fontId="17" fillId="0" borderId="13" xfId="0" applyFont="1" applyBorder="1" applyAlignment="1">
      <alignment horizontal="left" vertical="top" wrapText="1"/>
    </xf>
    <xf numFmtId="2" fontId="20" fillId="2" borderId="27" xfId="0" applyNumberFormat="1" applyFont="1" applyFill="1" applyBorder="1" applyAlignment="1">
      <alignment horizontal="center" vertical="center"/>
    </xf>
    <xf numFmtId="0" fontId="1" fillId="0" borderId="1" xfId="0" applyFont="1" applyBorder="1" applyAlignment="1">
      <alignment horizontal="left" vertical="center" wrapText="1"/>
    </xf>
    <xf numFmtId="0" fontId="5" fillId="0" borderId="11" xfId="0" applyFont="1" applyBorder="1" applyAlignment="1">
      <alignment horizontal="left" vertical="center" wrapText="1"/>
    </xf>
    <xf numFmtId="0" fontId="1" fillId="0" borderId="11" xfId="0" applyFont="1" applyBorder="1" applyAlignment="1">
      <alignment horizontal="left" vertical="center" wrapText="1"/>
    </xf>
    <xf numFmtId="0" fontId="2" fillId="0" borderId="1" xfId="0" applyFont="1" applyBorder="1" applyAlignment="1">
      <alignment horizontal="left" vertical="center" wrapText="1"/>
    </xf>
    <xf numFmtId="2" fontId="1" fillId="0" borderId="28" xfId="0" applyNumberFormat="1" applyFont="1" applyBorder="1" applyAlignment="1">
      <alignment horizontal="center" vertical="center"/>
    </xf>
    <xf numFmtId="0" fontId="1" fillId="0" borderId="29" xfId="0" applyFont="1" applyBorder="1" applyAlignment="1">
      <alignment horizontal="center" vertical="center"/>
    </xf>
    <xf numFmtId="2" fontId="1" fillId="0" borderId="18" xfId="0" applyNumberFormat="1" applyFont="1" applyBorder="1" applyAlignment="1">
      <alignment horizontal="center" vertical="center"/>
    </xf>
    <xf numFmtId="2" fontId="1" fillId="0" borderId="30" xfId="0" applyNumberFormat="1" applyFont="1" applyBorder="1" applyAlignment="1">
      <alignment horizontal="center" vertical="center"/>
    </xf>
    <xf numFmtId="0" fontId="1" fillId="0" borderId="3" xfId="0" applyFont="1" applyBorder="1" applyAlignment="1">
      <alignment horizontal="center" vertical="center"/>
    </xf>
    <xf numFmtId="2" fontId="1" fillId="0" borderId="31" xfId="0" applyNumberFormat="1" applyFont="1" applyBorder="1" applyAlignment="1">
      <alignment horizontal="center" vertical="center"/>
    </xf>
    <xf numFmtId="0" fontId="1" fillId="0" borderId="32" xfId="0" applyFont="1" applyBorder="1" applyAlignment="1">
      <alignment horizontal="center" vertical="center"/>
    </xf>
    <xf numFmtId="2" fontId="1" fillId="0" borderId="1" xfId="0" applyNumberFormat="1" applyFont="1" applyBorder="1" applyAlignment="1">
      <alignment horizontal="center" vertical="center"/>
    </xf>
    <xf numFmtId="2" fontId="1" fillId="0" borderId="32" xfId="0" applyNumberFormat="1" applyFont="1" applyBorder="1" applyAlignment="1">
      <alignment horizontal="center" vertical="center"/>
    </xf>
    <xf numFmtId="0" fontId="12" fillId="2" borderId="13"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0" borderId="60" xfId="0" applyFont="1" applyBorder="1" applyAlignment="1">
      <alignment horizontal="center" vertical="center"/>
    </xf>
    <xf numFmtId="0" fontId="4" fillId="0" borderId="15" xfId="0" applyFont="1" applyBorder="1" applyAlignment="1">
      <alignment horizontal="center" vertical="center"/>
    </xf>
    <xf numFmtId="0" fontId="1" fillId="2" borderId="7" xfId="0" applyFont="1" applyFill="1" applyBorder="1" applyAlignment="1">
      <alignment horizontal="center" vertical="center"/>
    </xf>
    <xf numFmtId="0" fontId="1" fillId="0" borderId="50" xfId="0" applyFont="1" applyBorder="1" applyAlignment="1">
      <alignment horizontal="center" vertical="center"/>
    </xf>
    <xf numFmtId="0" fontId="1" fillId="0" borderId="53"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1" fillId="11" borderId="17"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0" borderId="61"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center" vertical="center" wrapText="1"/>
    </xf>
    <xf numFmtId="0" fontId="1" fillId="0" borderId="4" xfId="0" applyFont="1" applyBorder="1" applyAlignment="1">
      <alignment horizontal="center" vertical="center"/>
    </xf>
    <xf numFmtId="0" fontId="9" fillId="0" borderId="44" xfId="0" applyFont="1" applyBorder="1" applyAlignment="1">
      <alignment horizontal="center" vertical="center" wrapText="1"/>
    </xf>
    <xf numFmtId="0" fontId="1" fillId="0" borderId="59" xfId="0" applyFont="1" applyBorder="1" applyAlignment="1">
      <alignment horizontal="center" vertical="center"/>
    </xf>
    <xf numFmtId="2" fontId="1" fillId="0" borderId="34" xfId="0" applyNumberFormat="1" applyFont="1" applyBorder="1" applyAlignment="1">
      <alignment horizontal="center" vertical="center"/>
    </xf>
    <xf numFmtId="2" fontId="1" fillId="0" borderId="45" xfId="0" applyNumberFormat="1" applyFont="1" applyBorder="1" applyAlignment="1">
      <alignment horizontal="center" vertical="center"/>
    </xf>
    <xf numFmtId="2" fontId="18" fillId="0" borderId="44" xfId="0" applyNumberFormat="1" applyFont="1" applyBorder="1" applyAlignment="1">
      <alignment horizontal="center" vertical="center"/>
    </xf>
    <xf numFmtId="0" fontId="1" fillId="0" borderId="55"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46" xfId="0" applyFont="1" applyBorder="1" applyAlignment="1">
      <alignment horizontal="center" vertical="center"/>
    </xf>
    <xf numFmtId="0" fontId="2" fillId="0" borderId="44"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4" xfId="0" applyFont="1" applyBorder="1" applyAlignment="1">
      <alignment horizontal="center" vertical="center" wrapText="1"/>
    </xf>
    <xf numFmtId="2" fontId="2" fillId="0" borderId="43" xfId="0" applyNumberFormat="1" applyFont="1" applyBorder="1" applyAlignment="1">
      <alignment horizontal="center" vertical="center" wrapText="1"/>
    </xf>
    <xf numFmtId="2" fontId="20" fillId="0" borderId="35" xfId="0" applyNumberFormat="1" applyFont="1" applyBorder="1" applyAlignment="1">
      <alignment horizontal="center" vertical="center" wrapText="1"/>
    </xf>
    <xf numFmtId="0" fontId="1" fillId="0" borderId="30" xfId="0" applyFont="1" applyBorder="1" applyAlignment="1">
      <alignment horizontal="center" vertical="center"/>
    </xf>
    <xf numFmtId="0" fontId="1" fillId="0" borderId="44" xfId="0" applyFont="1" applyBorder="1" applyAlignment="1">
      <alignment horizontal="center" vertical="center" wrapText="1"/>
    </xf>
    <xf numFmtId="0" fontId="1" fillId="2" borderId="43" xfId="0" applyFont="1" applyFill="1" applyBorder="1" applyAlignment="1">
      <alignment horizontal="center" vertical="center"/>
    </xf>
    <xf numFmtId="2" fontId="1" fillId="2" borderId="43" xfId="0" applyNumberFormat="1" applyFont="1" applyFill="1" applyBorder="1" applyAlignment="1">
      <alignment horizontal="center" vertical="center"/>
    </xf>
    <xf numFmtId="2" fontId="18" fillId="2" borderId="35" xfId="0" applyNumberFormat="1" applyFont="1" applyFill="1" applyBorder="1" applyAlignment="1">
      <alignment horizontal="center" vertical="center"/>
    </xf>
    <xf numFmtId="0" fontId="17" fillId="0" borderId="43" xfId="0" applyFont="1" applyBorder="1" applyAlignment="1">
      <alignment horizontal="center" vertical="center"/>
    </xf>
    <xf numFmtId="0" fontId="20" fillId="2" borderId="35" xfId="0" applyFont="1" applyFill="1" applyBorder="1" applyAlignment="1">
      <alignment horizontal="center" vertical="center"/>
    </xf>
    <xf numFmtId="0" fontId="2" fillId="0" borderId="43" xfId="0" applyFont="1" applyBorder="1" applyAlignment="1">
      <alignment horizontal="center" vertical="center"/>
    </xf>
    <xf numFmtId="2" fontId="2" fillId="0" borderId="43" xfId="0" applyNumberFormat="1" applyFont="1" applyBorder="1" applyAlignment="1">
      <alignment horizontal="center" vertical="center"/>
    </xf>
    <xf numFmtId="2" fontId="20" fillId="2" borderId="35" xfId="0" applyNumberFormat="1" applyFont="1" applyFill="1" applyBorder="1" applyAlignment="1">
      <alignment horizontal="center" vertical="center"/>
    </xf>
    <xf numFmtId="0" fontId="1" fillId="0" borderId="18" xfId="0" applyFont="1" applyBorder="1" applyAlignment="1">
      <alignment horizontal="center" vertical="center"/>
    </xf>
    <xf numFmtId="0" fontId="4" fillId="0" borderId="34" xfId="0" applyFont="1" applyBorder="1" applyAlignment="1">
      <alignment horizontal="center" vertical="center"/>
    </xf>
    <xf numFmtId="0" fontId="1" fillId="0" borderId="13" xfId="0" applyFont="1" applyBorder="1" applyAlignment="1">
      <alignment horizontal="center" vertical="center" wrapText="1"/>
    </xf>
    <xf numFmtId="0" fontId="1" fillId="0" borderId="16" xfId="0" applyFont="1" applyBorder="1" applyAlignment="1">
      <alignment horizontal="center" vertical="center"/>
    </xf>
    <xf numFmtId="164" fontId="11" fillId="0" borderId="10"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20" fillId="0" borderId="10" xfId="0" applyNumberFormat="1" applyFont="1" applyBorder="1" applyAlignment="1">
      <alignment horizontal="center" vertical="center" wrapText="1"/>
    </xf>
    <xf numFmtId="0" fontId="1" fillId="0" borderId="15" xfId="0" applyFont="1" applyBorder="1" applyAlignment="1">
      <alignment horizontal="center" vertical="center"/>
    </xf>
    <xf numFmtId="0" fontId="1" fillId="4" borderId="27" xfId="0" applyFont="1" applyFill="1" applyBorder="1" applyAlignment="1">
      <alignment horizontal="center" vertical="center"/>
    </xf>
    <xf numFmtId="2" fontId="1" fillId="0" borderId="29" xfId="0" applyNumberFormat="1" applyFont="1" applyBorder="1" applyAlignment="1">
      <alignment horizontal="center" vertical="center"/>
    </xf>
    <xf numFmtId="2" fontId="18" fillId="0" borderId="30" xfId="0" applyNumberFormat="1" applyFont="1" applyBorder="1" applyAlignment="1">
      <alignment horizontal="center" vertical="center"/>
    </xf>
    <xf numFmtId="2" fontId="2" fillId="0" borderId="5" xfId="0" applyNumberFormat="1" applyFont="1" applyBorder="1" applyAlignment="1">
      <alignment horizontal="center" vertical="center"/>
    </xf>
    <xf numFmtId="0" fontId="4" fillId="0" borderId="1" xfId="0" applyFont="1" applyBorder="1" applyAlignment="1">
      <alignment horizontal="center" vertical="center"/>
    </xf>
    <xf numFmtId="2"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 fillId="0" borderId="44" xfId="0" applyFont="1" applyBorder="1" applyAlignment="1">
      <alignment horizontal="center" vertical="center"/>
    </xf>
    <xf numFmtId="0" fontId="1" fillId="0" borderId="35" xfId="0" applyFont="1" applyBorder="1" applyAlignment="1">
      <alignment horizontal="center" vertical="center"/>
    </xf>
    <xf numFmtId="4" fontId="8" fillId="0" borderId="13" xfId="0" applyNumberFormat="1" applyFont="1" applyBorder="1" applyAlignment="1">
      <alignment horizontal="center" vertical="center"/>
    </xf>
    <xf numFmtId="4" fontId="14" fillId="0" borderId="13" xfId="0" applyNumberFormat="1" applyFont="1" applyBorder="1" applyAlignment="1">
      <alignment horizontal="center" vertical="center"/>
    </xf>
    <xf numFmtId="4" fontId="18" fillId="0" borderId="13" xfId="0" applyNumberFormat="1" applyFont="1" applyBorder="1" applyAlignment="1">
      <alignment horizontal="center" vertical="center"/>
    </xf>
    <xf numFmtId="0" fontId="1" fillId="3" borderId="11" xfId="0" applyFont="1" applyFill="1" applyBorder="1" applyAlignment="1">
      <alignment horizontal="center" vertical="center"/>
    </xf>
    <xf numFmtId="0" fontId="1" fillId="0" borderId="2" xfId="0" applyFont="1" applyBorder="1" applyAlignment="1">
      <alignment horizontal="center" vertical="center"/>
    </xf>
    <xf numFmtId="0" fontId="2" fillId="0" borderId="22" xfId="0" applyFont="1" applyBorder="1" applyAlignment="1">
      <alignment horizontal="center" vertical="center"/>
    </xf>
    <xf numFmtId="0" fontId="1" fillId="2" borderId="22" xfId="0" applyFont="1" applyFill="1" applyBorder="1" applyAlignment="1">
      <alignment horizontal="center" vertical="center"/>
    </xf>
    <xf numFmtId="0" fontId="1" fillId="2" borderId="4" xfId="0" applyFont="1" applyFill="1" applyBorder="1" applyAlignment="1">
      <alignment horizontal="center" vertical="center"/>
    </xf>
    <xf numFmtId="164" fontId="7" fillId="0" borderId="0" xfId="0" applyNumberFormat="1" applyFont="1" applyAlignment="1">
      <alignment horizontal="center" vertical="center"/>
    </xf>
    <xf numFmtId="0" fontId="1" fillId="0" borderId="10" xfId="0" applyFont="1" applyBorder="1" applyAlignment="1">
      <alignment horizontal="center" vertical="center"/>
    </xf>
    <xf numFmtId="2" fontId="18" fillId="0" borderId="10" xfId="0" applyNumberFormat="1" applyFont="1" applyBorder="1" applyAlignment="1">
      <alignment horizontal="center" vertical="center"/>
    </xf>
    <xf numFmtId="0" fontId="1" fillId="3" borderId="15" xfId="0" applyFont="1" applyFill="1" applyBorder="1" applyAlignment="1">
      <alignment horizontal="center" vertical="center"/>
    </xf>
    <xf numFmtId="0" fontId="1" fillId="3" borderId="27" xfId="0" applyFont="1" applyFill="1" applyBorder="1" applyAlignment="1">
      <alignment horizontal="center" vertical="center"/>
    </xf>
    <xf numFmtId="164" fontId="1" fillId="0" borderId="1" xfId="0" applyNumberFormat="1" applyFont="1" applyBorder="1" applyAlignment="1">
      <alignment horizontal="center" vertical="center"/>
    </xf>
    <xf numFmtId="0" fontId="1" fillId="0" borderId="48" xfId="0" applyFont="1" applyBorder="1" applyAlignment="1">
      <alignment horizontal="center" vertical="center"/>
    </xf>
    <xf numFmtId="164" fontId="8" fillId="0" borderId="12" xfId="0" applyNumberFormat="1" applyFont="1" applyBorder="1" applyAlignment="1">
      <alignment horizontal="center" vertical="center"/>
    </xf>
    <xf numFmtId="2" fontId="18" fillId="0" borderId="27" xfId="0" applyNumberFormat="1" applyFont="1" applyBorder="1" applyAlignment="1">
      <alignment horizontal="center" vertical="center"/>
    </xf>
    <xf numFmtId="0" fontId="1" fillId="0" borderId="7" xfId="0" applyFont="1" applyBorder="1" applyAlignment="1">
      <alignment horizontal="center" vertical="center"/>
    </xf>
    <xf numFmtId="2" fontId="1" fillId="0" borderId="62" xfId="0" applyNumberFormat="1" applyFont="1" applyBorder="1" applyAlignment="1">
      <alignment horizontal="center" vertical="center"/>
    </xf>
    <xf numFmtId="0" fontId="1" fillId="0" borderId="41" xfId="0" applyFont="1" applyBorder="1" applyAlignment="1">
      <alignment horizontal="center" vertical="center"/>
    </xf>
    <xf numFmtId="0" fontId="1" fillId="0" borderId="17" xfId="0" applyFont="1" applyBorder="1" applyAlignment="1">
      <alignment horizontal="center" vertical="center"/>
    </xf>
    <xf numFmtId="2" fontId="1" fillId="0" borderId="14" xfId="0" applyNumberFormat="1" applyFont="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18" fillId="2" borderId="27" xfId="0" applyFont="1" applyFill="1" applyBorder="1" applyAlignment="1">
      <alignment horizontal="center" vertical="center"/>
    </xf>
    <xf numFmtId="4" fontId="18" fillId="0" borderId="27" xfId="0" applyNumberFormat="1" applyFont="1" applyBorder="1" applyAlignment="1">
      <alignment horizontal="center" vertical="center"/>
    </xf>
    <xf numFmtId="0" fontId="1" fillId="2" borderId="48" xfId="0" applyFont="1" applyFill="1" applyBorder="1" applyAlignment="1">
      <alignment horizontal="center" vertical="center"/>
    </xf>
    <xf numFmtId="0" fontId="1" fillId="10" borderId="51" xfId="0" applyFont="1" applyFill="1" applyBorder="1" applyAlignment="1">
      <alignment horizontal="center" vertical="center"/>
    </xf>
    <xf numFmtId="2" fontId="1" fillId="0" borderId="20" xfId="0" applyNumberFormat="1" applyFont="1" applyBorder="1" applyAlignment="1">
      <alignment horizontal="center" vertical="center"/>
    </xf>
    <xf numFmtId="0" fontId="1" fillId="0" borderId="20" xfId="0" applyFont="1" applyBorder="1" applyAlignment="1">
      <alignment horizontal="center" vertical="center"/>
    </xf>
    <xf numFmtId="0" fontId="18" fillId="0" borderId="57" xfId="0" applyFont="1" applyBorder="1" applyAlignment="1">
      <alignment horizontal="center" vertical="center"/>
    </xf>
    <xf numFmtId="0" fontId="1" fillId="7" borderId="10" xfId="0" applyFont="1" applyFill="1" applyBorder="1" applyAlignment="1">
      <alignment horizontal="center" vertical="center"/>
    </xf>
    <xf numFmtId="0" fontId="1" fillId="0" borderId="28" xfId="0" applyFont="1" applyBorder="1" applyAlignment="1">
      <alignment horizontal="center" vertical="center"/>
    </xf>
    <xf numFmtId="2" fontId="14" fillId="0" borderId="30" xfId="0" applyNumberFormat="1" applyFont="1" applyBorder="1" applyAlignment="1">
      <alignment horizontal="center" vertical="center"/>
    </xf>
    <xf numFmtId="0" fontId="1" fillId="0" borderId="31" xfId="0" applyFont="1" applyBorder="1" applyAlignment="1">
      <alignment horizontal="center" vertical="center"/>
    </xf>
    <xf numFmtId="2" fontId="14" fillId="0" borderId="32" xfId="0" applyNumberFormat="1" applyFont="1" applyBorder="1" applyAlignment="1">
      <alignment horizontal="center" vertical="center"/>
    </xf>
    <xf numFmtId="0" fontId="14" fillId="2" borderId="32" xfId="0" applyFont="1" applyFill="1" applyBorder="1" applyAlignment="1">
      <alignment horizontal="center" vertical="center"/>
    </xf>
    <xf numFmtId="2" fontId="14" fillId="2" borderId="32" xfId="0" applyNumberFormat="1" applyFont="1" applyFill="1" applyBorder="1" applyAlignment="1">
      <alignment horizontal="center" vertical="center"/>
    </xf>
    <xf numFmtId="0" fontId="1" fillId="0" borderId="23" xfId="0" applyFont="1" applyBorder="1" applyAlignment="1">
      <alignment horizontal="center" vertical="center"/>
    </xf>
    <xf numFmtId="0" fontId="1" fillId="0" borderId="33" xfId="0" applyFont="1" applyBorder="1" applyAlignment="1">
      <alignment horizontal="center" vertical="center"/>
    </xf>
    <xf numFmtId="0" fontId="14" fillId="0" borderId="35" xfId="0" applyFont="1" applyBorder="1" applyAlignment="1">
      <alignment horizontal="center" vertical="center"/>
    </xf>
    <xf numFmtId="4" fontId="3" fillId="0" borderId="13"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14" fillId="0" borderId="17" xfId="0" applyNumberFormat="1" applyFont="1" applyBorder="1" applyAlignment="1">
      <alignment horizontal="center" vertical="center"/>
    </xf>
    <xf numFmtId="4" fontId="3" fillId="0" borderId="17" xfId="0" applyNumberFormat="1" applyFont="1" applyBorder="1" applyAlignment="1">
      <alignment horizontal="center" vertical="center"/>
    </xf>
    <xf numFmtId="0" fontId="1" fillId="8" borderId="10" xfId="0" applyFont="1" applyFill="1" applyBorder="1" applyAlignment="1">
      <alignment horizontal="center" vertical="center"/>
    </xf>
    <xf numFmtId="2" fontId="1" fillId="0" borderId="21" xfId="0" applyNumberFormat="1" applyFont="1" applyBorder="1" applyAlignment="1">
      <alignment horizontal="center" vertical="center"/>
    </xf>
    <xf numFmtId="2" fontId="1" fillId="0" borderId="5" xfId="0" applyNumberFormat="1" applyFont="1" applyBorder="1" applyAlignment="1">
      <alignment horizontal="center" vertical="center"/>
    </xf>
    <xf numFmtId="2" fontId="1" fillId="0" borderId="22" xfId="0" applyNumberFormat="1" applyFont="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center" vertical="center"/>
    </xf>
    <xf numFmtId="2" fontId="1" fillId="2" borderId="5" xfId="0" applyNumberFormat="1" applyFont="1" applyFill="1" applyBorder="1" applyAlignment="1">
      <alignment horizontal="center" vertical="center"/>
    </xf>
    <xf numFmtId="0" fontId="1" fillId="2" borderId="23" xfId="0" applyFont="1" applyFill="1" applyBorder="1" applyAlignment="1">
      <alignment horizontal="center" vertical="center"/>
    </xf>
    <xf numFmtId="2" fontId="1" fillId="2" borderId="22" xfId="0" applyNumberFormat="1" applyFont="1" applyFill="1" applyBorder="1" applyAlignment="1">
      <alignment horizontal="center" vertical="center"/>
    </xf>
    <xf numFmtId="0" fontId="1" fillId="2" borderId="2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44" xfId="0" applyFont="1" applyFill="1" applyBorder="1" applyAlignment="1">
      <alignment horizontal="center" vertical="center"/>
    </xf>
    <xf numFmtId="4" fontId="3" fillId="2" borderId="17" xfId="0" applyNumberFormat="1" applyFont="1" applyFill="1" applyBorder="1" applyAlignment="1">
      <alignment horizontal="center" vertical="center"/>
    </xf>
    <xf numFmtId="4" fontId="14" fillId="2" borderId="17" xfId="0" applyNumberFormat="1" applyFont="1" applyFill="1" applyBorder="1" applyAlignment="1">
      <alignment horizontal="center" vertical="center"/>
    </xf>
    <xf numFmtId="4" fontId="3" fillId="2" borderId="13" xfId="0" applyNumberFormat="1" applyFont="1" applyFill="1" applyBorder="1" applyAlignment="1">
      <alignment horizontal="center" vertical="center"/>
    </xf>
    <xf numFmtId="0" fontId="1" fillId="9" borderId="10" xfId="0" applyFont="1" applyFill="1" applyBorder="1" applyAlignment="1">
      <alignment horizontal="center" vertical="center"/>
    </xf>
    <xf numFmtId="2" fontId="1" fillId="2" borderId="21" xfId="0" applyNumberFormat="1" applyFont="1" applyFill="1" applyBorder="1" applyAlignment="1">
      <alignment horizontal="center" vertical="center"/>
    </xf>
    <xf numFmtId="0" fontId="1" fillId="0" borderId="8" xfId="0" applyFont="1" applyBorder="1" applyAlignment="1">
      <alignment horizontal="center" vertical="center"/>
    </xf>
    <xf numFmtId="0" fontId="1" fillId="0" borderId="62" xfId="0" applyFont="1" applyBorder="1" applyAlignment="1">
      <alignment horizontal="center" vertical="center"/>
    </xf>
    <xf numFmtId="2" fontId="1" fillId="0" borderId="8" xfId="0" applyNumberFormat="1" applyFont="1" applyBorder="1" applyAlignment="1">
      <alignment horizontal="center" vertical="center"/>
    </xf>
    <xf numFmtId="2" fontId="1" fillId="2" borderId="44" xfId="0" applyNumberFormat="1" applyFont="1" applyFill="1" applyBorder="1" applyAlignment="1">
      <alignment horizontal="center" vertical="center"/>
    </xf>
    <xf numFmtId="4" fontId="14" fillId="0" borderId="12" xfId="0" applyNumberFormat="1" applyFont="1" applyBorder="1" applyAlignment="1">
      <alignment horizontal="center" vertical="center"/>
    </xf>
    <xf numFmtId="4" fontId="3" fillId="0" borderId="27" xfId="0" applyNumberFormat="1" applyFont="1" applyBorder="1" applyAlignment="1">
      <alignment horizontal="center" vertical="center"/>
    </xf>
    <xf numFmtId="0" fontId="1" fillId="0" borderId="63" xfId="0" applyFont="1" applyBorder="1" applyAlignment="1">
      <alignment horizontal="center" vertical="center"/>
    </xf>
    <xf numFmtId="0" fontId="1" fillId="0" borderId="24" xfId="0" applyFont="1" applyBorder="1" applyAlignment="1">
      <alignment horizontal="center" vertical="center"/>
    </xf>
    <xf numFmtId="0" fontId="1" fillId="0" borderId="43" xfId="0" applyFont="1" applyBorder="1" applyAlignment="1">
      <alignment horizontal="center" vertical="center"/>
    </xf>
    <xf numFmtId="164" fontId="1" fillId="0" borderId="17" xfId="0" applyNumberFormat="1" applyFont="1" applyBorder="1" applyAlignment="1">
      <alignment horizontal="center" vertical="center"/>
    </xf>
    <xf numFmtId="164" fontId="3" fillId="0" borderId="13" xfId="0" applyNumberFormat="1" applyFont="1" applyBorder="1" applyAlignment="1">
      <alignment horizontal="center" vertical="center"/>
    </xf>
    <xf numFmtId="4" fontId="1" fillId="0" borderId="0" xfId="0" applyNumberFormat="1" applyFont="1" applyAlignment="1">
      <alignment horizontal="center" vertical="center"/>
    </xf>
    <xf numFmtId="0" fontId="1" fillId="2" borderId="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1" fillId="2" borderId="14" xfId="0" applyFont="1" applyFill="1" applyBorder="1" applyAlignment="1">
      <alignment horizontal="left" vertical="center"/>
    </xf>
    <xf numFmtId="0" fontId="1" fillId="0" borderId="15" xfId="0" applyFont="1" applyBorder="1" applyAlignment="1">
      <alignment horizontal="left" vertical="center" wrapText="1"/>
    </xf>
    <xf numFmtId="0" fontId="1" fillId="0" borderId="1" xfId="0" applyFont="1" applyBorder="1" applyAlignment="1">
      <alignment horizontal="left" vertical="center"/>
    </xf>
    <xf numFmtId="0" fontId="14"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2" fillId="0" borderId="1" xfId="0" applyFont="1" applyBorder="1" applyAlignment="1">
      <alignment horizontal="left" vertical="center"/>
    </xf>
    <xf numFmtId="164" fontId="18" fillId="0" borderId="13" xfId="0" applyNumberFormat="1" applyFont="1" applyBorder="1" applyAlignment="1">
      <alignment horizontal="center" vertical="center"/>
    </xf>
    <xf numFmtId="0" fontId="1" fillId="6" borderId="0" xfId="0" applyFont="1" applyFill="1" applyAlignment="1">
      <alignment horizontal="center" vertical="center" wrapText="1"/>
    </xf>
    <xf numFmtId="0" fontId="1" fillId="6" borderId="52" xfId="0" applyFont="1" applyFill="1" applyBorder="1" applyAlignment="1">
      <alignment horizontal="center" vertical="center" wrapText="1"/>
    </xf>
    <xf numFmtId="0" fontId="1" fillId="5" borderId="49" xfId="0" applyFont="1" applyFill="1" applyBorder="1" applyAlignment="1">
      <alignment horizontal="center"/>
    </xf>
    <xf numFmtId="0" fontId="1" fillId="5" borderId="25" xfId="0" applyFont="1" applyFill="1" applyBorder="1" applyAlignment="1">
      <alignment horizontal="center"/>
    </xf>
    <xf numFmtId="0" fontId="1" fillId="5" borderId="0" xfId="0" applyFont="1" applyFill="1" applyAlignment="1">
      <alignment horizont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1" fillId="3" borderId="12" xfId="0" applyFont="1" applyFill="1" applyBorder="1" applyAlignment="1">
      <alignment horizontal="center"/>
    </xf>
    <xf numFmtId="0" fontId="1" fillId="3" borderId="16" xfId="0" applyFont="1" applyFill="1" applyBorder="1" applyAlignment="1">
      <alignment horizontal="center"/>
    </xf>
    <xf numFmtId="0" fontId="5" fillId="2" borderId="26"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1" fillId="2" borderId="38"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40" xfId="0" applyFont="1" applyBorder="1" applyAlignment="1">
      <alignment horizontal="left" vertical="center" wrapText="1"/>
    </xf>
    <xf numFmtId="0" fontId="1" fillId="0" borderId="42" xfId="0" applyFont="1" applyBorder="1" applyAlignment="1">
      <alignment horizontal="left" vertical="center" wrapText="1"/>
    </xf>
    <xf numFmtId="0" fontId="1" fillId="9" borderId="18"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4" borderId="12" xfId="0" applyFont="1" applyFill="1" applyBorder="1" applyAlignment="1">
      <alignment horizontal="center"/>
    </xf>
    <xf numFmtId="0" fontId="1" fillId="4" borderId="16" xfId="0" applyFont="1" applyFill="1" applyBorder="1" applyAlignment="1">
      <alignment horizontal="center"/>
    </xf>
    <xf numFmtId="0" fontId="2" fillId="0" borderId="39" xfId="0" applyFont="1" applyBorder="1" applyAlignment="1">
      <alignment horizontal="left" vertical="center" wrapText="1"/>
    </xf>
    <xf numFmtId="0" fontId="5" fillId="0" borderId="38" xfId="0" applyFont="1" applyBorder="1" applyAlignment="1">
      <alignment horizontal="left" vertical="center" wrapText="1"/>
    </xf>
    <xf numFmtId="0" fontId="5" fillId="0" borderId="40" xfId="0" applyFont="1" applyBorder="1" applyAlignment="1">
      <alignment horizontal="left" vertical="center" wrapText="1"/>
    </xf>
    <xf numFmtId="0" fontId="5" fillId="0" borderId="42" xfId="0" applyFont="1" applyBorder="1" applyAlignment="1">
      <alignment horizontal="left"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3" borderId="18" xfId="0" applyFont="1" applyFill="1" applyBorder="1" applyAlignment="1">
      <alignment horizontal="center"/>
    </xf>
    <xf numFmtId="0" fontId="1" fillId="3" borderId="19" xfId="0" applyFont="1" applyFill="1" applyBorder="1" applyAlignment="1">
      <alignment horizontal="center"/>
    </xf>
    <xf numFmtId="0" fontId="1" fillId="3" borderId="61" xfId="0" applyFont="1" applyFill="1" applyBorder="1" applyAlignment="1">
      <alignment horizontal="center"/>
    </xf>
    <xf numFmtId="0" fontId="13" fillId="2" borderId="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0" xfId="0" applyFont="1" applyFill="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4" xfId="0" applyFont="1" applyBorder="1" applyAlignment="1">
      <alignment horizontal="center" vertical="center" wrapText="1"/>
    </xf>
    <xf numFmtId="0" fontId="1" fillId="0" borderId="6" xfId="0" applyFont="1" applyBorder="1" applyAlignment="1">
      <alignment horizontal="center" vertical="center"/>
    </xf>
    <xf numFmtId="0" fontId="1" fillId="8" borderId="18"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0" xfId="0" applyFont="1" applyFill="1" applyAlignment="1">
      <alignment horizontal="center" vertical="center" wrapText="1"/>
    </xf>
    <xf numFmtId="0" fontId="2" fillId="0" borderId="39" xfId="0" applyFont="1" applyBorder="1" applyAlignment="1">
      <alignment horizontal="left" vertical="top" wrapText="1"/>
    </xf>
    <xf numFmtId="0" fontId="2" fillId="0" borderId="10" xfId="0" applyFont="1" applyBorder="1" applyAlignment="1">
      <alignment horizontal="left" vertical="top" wrapText="1"/>
    </xf>
    <xf numFmtId="0" fontId="2" fillId="0" borderId="20" xfId="0" applyFont="1" applyBorder="1" applyAlignment="1">
      <alignment horizontal="left" vertical="top" wrapText="1"/>
    </xf>
    <xf numFmtId="0" fontId="5" fillId="2" borderId="37"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1" fillId="0" borderId="58" xfId="0" applyFont="1" applyBorder="1" applyAlignment="1">
      <alignment horizontal="left" vertical="center"/>
    </xf>
    <xf numFmtId="0" fontId="1" fillId="0" borderId="25" xfId="0" applyFont="1" applyBorder="1" applyAlignment="1">
      <alignment horizontal="left" vertical="center"/>
    </xf>
    <xf numFmtId="0" fontId="1" fillId="0" borderId="64" xfId="0" applyFont="1" applyBorder="1" applyAlignment="1">
      <alignment horizontal="left" vertical="center"/>
    </xf>
    <xf numFmtId="0" fontId="21" fillId="0" borderId="0" xfId="0" applyFont="1" applyAlignment="1">
      <alignment horizontal="left" vertical="center"/>
    </xf>
    <xf numFmtId="0" fontId="1" fillId="0" borderId="56" xfId="0" applyFont="1" applyBorder="1" applyAlignment="1">
      <alignment horizontal="left" vertical="center"/>
    </xf>
    <xf numFmtId="0" fontId="21" fillId="0" borderId="47" xfId="0" applyFont="1" applyBorder="1" applyAlignment="1">
      <alignment horizontal="left" vertical="center"/>
    </xf>
  </cellXfs>
  <cellStyles count="1">
    <cellStyle name="Įprastas" xfId="0" builtinId="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15C82-2DA2-407E-8672-C3D3A108B350}">
  <dimension ref="A1:J167"/>
  <sheetViews>
    <sheetView tabSelected="1" zoomScale="80" zoomScaleNormal="80" zoomScaleSheetLayoutView="90" workbookViewId="0">
      <pane ySplit="6" topLeftCell="A107" activePane="bottomLeft" state="frozen"/>
      <selection activeCell="D1" sqref="D1"/>
      <selection pane="bottomLeft" activeCell="E70" sqref="E70"/>
    </sheetView>
  </sheetViews>
  <sheetFormatPr defaultColWidth="9.140625" defaultRowHeight="15.75" x14ac:dyDescent="0.25"/>
  <cols>
    <col min="1" max="1" width="10.28515625" style="3" customWidth="1"/>
    <col min="2" max="2" width="15.42578125" style="4" customWidth="1"/>
    <col min="3" max="3" width="66.42578125" style="4" customWidth="1"/>
    <col min="4" max="4" width="43.42578125" style="3" customWidth="1"/>
    <col min="5" max="5" width="14" style="3" customWidth="1"/>
    <col min="6" max="6" width="5.7109375" style="3" hidden="1" customWidth="1"/>
    <col min="7" max="7" width="12.140625" style="3" customWidth="1"/>
    <col min="8" max="8" width="13.42578125" style="3" customWidth="1"/>
    <col min="9" max="9" width="12.85546875" style="3" customWidth="1"/>
    <col min="10" max="10" width="12.7109375" style="3" customWidth="1"/>
    <col min="11" max="16384" width="9.140625" style="4"/>
  </cols>
  <sheetData>
    <row r="1" spans="1:10" x14ac:dyDescent="0.25">
      <c r="E1" s="137"/>
      <c r="G1" s="339"/>
      <c r="H1" s="340" t="s">
        <v>146</v>
      </c>
      <c r="I1" s="340"/>
      <c r="J1" s="137"/>
    </row>
    <row r="2" spans="1:10" x14ac:dyDescent="0.25">
      <c r="E2" s="138"/>
      <c r="G2" s="341"/>
      <c r="H2" s="17" t="s">
        <v>152</v>
      </c>
      <c r="I2" s="17"/>
      <c r="J2" s="138"/>
    </row>
    <row r="3" spans="1:10" x14ac:dyDescent="0.25">
      <c r="A3" s="328" t="s">
        <v>188</v>
      </c>
      <c r="B3" s="328"/>
      <c r="C3" s="328"/>
      <c r="D3" s="328"/>
      <c r="E3" s="139"/>
      <c r="G3" s="341"/>
      <c r="H3" s="342" t="s">
        <v>183</v>
      </c>
      <c r="I3" s="342"/>
      <c r="J3" s="139"/>
    </row>
    <row r="4" spans="1:10" ht="16.5" thickBot="1" x14ac:dyDescent="0.3">
      <c r="A4" s="2"/>
      <c r="B4" s="2"/>
      <c r="C4" s="2"/>
      <c r="D4" s="2"/>
      <c r="E4" s="140"/>
      <c r="G4" s="343"/>
      <c r="H4" s="344" t="s">
        <v>184</v>
      </c>
      <c r="I4" s="344"/>
      <c r="J4" s="140"/>
    </row>
    <row r="5" spans="1:10" ht="56.25" customHeight="1" thickBot="1" x14ac:dyDescent="0.3">
      <c r="A5" s="81" t="s">
        <v>18</v>
      </c>
      <c r="B5" s="82" t="s">
        <v>15</v>
      </c>
      <c r="C5" s="83" t="s">
        <v>14</v>
      </c>
      <c r="D5" s="81" t="s">
        <v>17</v>
      </c>
      <c r="E5" s="113" t="s">
        <v>16</v>
      </c>
      <c r="F5" s="21" t="s">
        <v>154</v>
      </c>
      <c r="G5" s="277" t="s">
        <v>187</v>
      </c>
      <c r="H5" s="277"/>
      <c r="I5" s="277"/>
      <c r="J5" s="278"/>
    </row>
    <row r="6" spans="1:10" ht="39.200000000000003" customHeight="1" thickBot="1" x14ac:dyDescent="0.3">
      <c r="A6" s="84"/>
      <c r="B6" s="85"/>
      <c r="C6" s="86" t="s">
        <v>19</v>
      </c>
      <c r="D6" s="87"/>
      <c r="E6" s="61" t="s">
        <v>151</v>
      </c>
      <c r="F6" s="134"/>
      <c r="G6" s="141" t="s">
        <v>20</v>
      </c>
      <c r="H6" s="88" t="s">
        <v>88</v>
      </c>
      <c r="I6" s="89" t="s">
        <v>173</v>
      </c>
      <c r="J6" s="61" t="s">
        <v>131</v>
      </c>
    </row>
    <row r="7" spans="1:10" ht="32.25" customHeight="1" x14ac:dyDescent="0.25">
      <c r="A7" s="335"/>
      <c r="B7" s="295" t="s">
        <v>161</v>
      </c>
      <c r="C7" s="332" t="s">
        <v>165</v>
      </c>
      <c r="D7" s="59" t="s">
        <v>155</v>
      </c>
      <c r="E7" s="142" t="s">
        <v>179</v>
      </c>
      <c r="F7" s="143"/>
      <c r="G7" s="122"/>
      <c r="H7" s="122"/>
      <c r="I7" s="144"/>
      <c r="J7" s="101"/>
    </row>
    <row r="8" spans="1:10" ht="37.5" customHeight="1" x14ac:dyDescent="0.25">
      <c r="A8" s="288"/>
      <c r="B8" s="296"/>
      <c r="C8" s="333"/>
      <c r="D8" s="37" t="s">
        <v>162</v>
      </c>
      <c r="E8" s="145"/>
      <c r="F8" s="146"/>
      <c r="G8" s="8"/>
      <c r="H8" s="8"/>
      <c r="I8" s="125"/>
      <c r="J8" s="103"/>
    </row>
    <row r="9" spans="1:10" ht="27.75" customHeight="1" x14ac:dyDescent="0.25">
      <c r="A9" s="288"/>
      <c r="B9" s="296"/>
      <c r="C9" s="333"/>
      <c r="D9" s="37" t="s">
        <v>163</v>
      </c>
      <c r="E9" s="145"/>
      <c r="F9" s="146"/>
      <c r="G9" s="8"/>
      <c r="H9" s="8"/>
      <c r="I9" s="125"/>
      <c r="J9" s="103"/>
    </row>
    <row r="10" spans="1:10" ht="27.75" customHeight="1" x14ac:dyDescent="0.25">
      <c r="A10" s="288"/>
      <c r="B10" s="296"/>
      <c r="C10" s="333"/>
      <c r="D10" s="37" t="s">
        <v>164</v>
      </c>
      <c r="E10" s="145"/>
      <c r="F10" s="146"/>
      <c r="G10" s="8"/>
      <c r="H10" s="8"/>
      <c r="I10" s="125"/>
      <c r="J10" s="103"/>
    </row>
    <row r="11" spans="1:10" ht="60.75" customHeight="1" thickBot="1" x14ac:dyDescent="0.3">
      <c r="A11" s="289"/>
      <c r="B11" s="297"/>
      <c r="C11" s="334"/>
      <c r="D11" s="50"/>
      <c r="E11" s="147"/>
      <c r="F11" s="148"/>
      <c r="G11" s="149">
        <v>1050</v>
      </c>
      <c r="H11" s="96"/>
      <c r="I11" s="150">
        <v>1050</v>
      </c>
      <c r="J11" s="151">
        <f>SUM(G11:I11)</f>
        <v>2100</v>
      </c>
    </row>
    <row r="12" spans="1:10" ht="34.15" customHeight="1" x14ac:dyDescent="0.25">
      <c r="A12" s="288" t="s">
        <v>2</v>
      </c>
      <c r="B12" s="295" t="s">
        <v>31</v>
      </c>
      <c r="C12" s="290" t="s">
        <v>174</v>
      </c>
      <c r="D12" s="69" t="s">
        <v>39</v>
      </c>
      <c r="E12" s="142" t="s">
        <v>180</v>
      </c>
      <c r="F12" s="152"/>
      <c r="G12" s="153"/>
      <c r="H12" s="153"/>
      <c r="I12" s="154"/>
      <c r="J12" s="155"/>
    </row>
    <row r="13" spans="1:10" ht="34.15" customHeight="1" x14ac:dyDescent="0.25">
      <c r="A13" s="288"/>
      <c r="B13" s="296"/>
      <c r="C13" s="290"/>
      <c r="D13" s="37" t="s">
        <v>128</v>
      </c>
      <c r="E13" s="145"/>
      <c r="F13" s="146"/>
      <c r="G13" s="8"/>
      <c r="H13" s="8"/>
      <c r="I13" s="109"/>
      <c r="J13" s="127"/>
    </row>
    <row r="14" spans="1:10" ht="23.45" customHeight="1" x14ac:dyDescent="0.25">
      <c r="A14" s="288"/>
      <c r="B14" s="296"/>
      <c r="C14" s="290"/>
      <c r="D14" s="37" t="s">
        <v>64</v>
      </c>
      <c r="E14" s="145"/>
      <c r="F14" s="146"/>
      <c r="G14" s="8"/>
      <c r="H14" s="8"/>
      <c r="I14" s="109"/>
      <c r="J14" s="127"/>
    </row>
    <row r="15" spans="1:10" ht="23.45" customHeight="1" x14ac:dyDescent="0.25">
      <c r="A15" s="288"/>
      <c r="B15" s="296"/>
      <c r="C15" s="290"/>
      <c r="D15" s="37" t="s">
        <v>41</v>
      </c>
      <c r="E15" s="145"/>
      <c r="F15" s="146"/>
      <c r="G15" s="8"/>
      <c r="H15" s="8"/>
      <c r="I15" s="109"/>
      <c r="J15" s="127"/>
    </row>
    <row r="16" spans="1:10" ht="23.45" customHeight="1" x14ac:dyDescent="0.25">
      <c r="A16" s="288"/>
      <c r="B16" s="296"/>
      <c r="C16" s="290"/>
      <c r="D16" s="37" t="s">
        <v>92</v>
      </c>
      <c r="E16" s="145"/>
      <c r="F16" s="146"/>
      <c r="G16" s="8"/>
      <c r="H16" s="8"/>
      <c r="I16" s="109"/>
      <c r="J16" s="127"/>
    </row>
    <row r="17" spans="1:10" ht="23.45" customHeight="1" x14ac:dyDescent="0.25">
      <c r="A17" s="288"/>
      <c r="B17" s="296"/>
      <c r="C17" s="290"/>
      <c r="D17" s="37" t="s">
        <v>42</v>
      </c>
      <c r="E17" s="145"/>
      <c r="F17" s="146"/>
      <c r="G17" s="8"/>
      <c r="H17" s="8"/>
      <c r="I17" s="109"/>
      <c r="J17" s="127"/>
    </row>
    <row r="18" spans="1:10" ht="23.45" customHeight="1" x14ac:dyDescent="0.25">
      <c r="A18" s="288"/>
      <c r="B18" s="296"/>
      <c r="C18" s="290"/>
      <c r="D18" s="37" t="s">
        <v>93</v>
      </c>
      <c r="E18" s="145"/>
      <c r="F18" s="146"/>
      <c r="G18" s="8"/>
      <c r="H18" s="8"/>
      <c r="I18" s="109"/>
      <c r="J18" s="127"/>
    </row>
    <row r="19" spans="1:10" ht="38.25" customHeight="1" thickBot="1" x14ac:dyDescent="0.3">
      <c r="A19" s="288"/>
      <c r="B19" s="297"/>
      <c r="C19" s="291"/>
      <c r="D19" s="50" t="s">
        <v>129</v>
      </c>
      <c r="E19" s="156"/>
      <c r="F19" s="157"/>
      <c r="G19" s="158"/>
      <c r="H19" s="158"/>
      <c r="I19" s="159">
        <v>150</v>
      </c>
      <c r="J19" s="160">
        <f>SUM(G19:I19)</f>
        <v>150</v>
      </c>
    </row>
    <row r="20" spans="1:10" ht="65.25" customHeight="1" x14ac:dyDescent="0.25">
      <c r="A20" s="288"/>
      <c r="B20" s="292" t="s">
        <v>32</v>
      </c>
      <c r="C20" s="336" t="s">
        <v>175</v>
      </c>
      <c r="D20" s="49" t="s">
        <v>39</v>
      </c>
      <c r="E20" s="142" t="s">
        <v>141</v>
      </c>
      <c r="F20" s="143"/>
      <c r="G20" s="122"/>
      <c r="H20" s="122"/>
      <c r="I20" s="122"/>
      <c r="J20" s="161"/>
    </row>
    <row r="21" spans="1:10" ht="31.15" customHeight="1" x14ac:dyDescent="0.25">
      <c r="A21" s="288"/>
      <c r="B21" s="293"/>
      <c r="C21" s="337"/>
      <c r="D21" s="37" t="s">
        <v>128</v>
      </c>
      <c r="E21" s="145"/>
      <c r="F21" s="146"/>
      <c r="G21" s="8"/>
      <c r="H21" s="8"/>
      <c r="I21" s="8"/>
      <c r="J21" s="127"/>
    </row>
    <row r="22" spans="1:10" ht="19.899999999999999" customHeight="1" x14ac:dyDescent="0.25">
      <c r="A22" s="288"/>
      <c r="B22" s="293"/>
      <c r="C22" s="337"/>
      <c r="D22" s="37" t="s">
        <v>65</v>
      </c>
      <c r="E22" s="145"/>
      <c r="F22" s="146"/>
      <c r="G22" s="8"/>
      <c r="H22" s="8"/>
      <c r="I22" s="8"/>
      <c r="J22" s="127"/>
    </row>
    <row r="23" spans="1:10" ht="19.899999999999999" customHeight="1" x14ac:dyDescent="0.25">
      <c r="A23" s="288"/>
      <c r="B23" s="293"/>
      <c r="C23" s="337"/>
      <c r="D23" s="37" t="s">
        <v>41</v>
      </c>
      <c r="E23" s="145"/>
      <c r="F23" s="146"/>
      <c r="G23" s="8"/>
      <c r="H23" s="8"/>
      <c r="I23" s="8"/>
      <c r="J23" s="127"/>
    </row>
    <row r="24" spans="1:10" ht="19.899999999999999" customHeight="1" x14ac:dyDescent="0.25">
      <c r="A24" s="288"/>
      <c r="B24" s="293"/>
      <c r="C24" s="337"/>
      <c r="D24" s="37" t="s">
        <v>92</v>
      </c>
      <c r="E24" s="145"/>
      <c r="F24" s="146"/>
      <c r="G24" s="8"/>
      <c r="H24" s="8"/>
      <c r="I24" s="8"/>
      <c r="J24" s="127"/>
    </row>
    <row r="25" spans="1:10" ht="35.1" customHeight="1" x14ac:dyDescent="0.25">
      <c r="A25" s="288"/>
      <c r="B25" s="293"/>
      <c r="C25" s="337"/>
      <c r="D25" s="37" t="s">
        <v>42</v>
      </c>
      <c r="E25" s="145"/>
      <c r="F25" s="146"/>
      <c r="G25" s="8"/>
      <c r="H25" s="8"/>
      <c r="I25" s="8"/>
      <c r="J25" s="127"/>
    </row>
    <row r="26" spans="1:10" ht="19.899999999999999" customHeight="1" x14ac:dyDescent="0.25">
      <c r="A26" s="288"/>
      <c r="B26" s="293"/>
      <c r="C26" s="337"/>
      <c r="D26" s="37" t="s">
        <v>93</v>
      </c>
      <c r="E26" s="145"/>
      <c r="F26" s="146"/>
      <c r="G26" s="8"/>
      <c r="H26" s="8"/>
      <c r="I26" s="8"/>
      <c r="J26" s="127"/>
    </row>
    <row r="27" spans="1:10" ht="19.899999999999999" customHeight="1" thickBot="1" x14ac:dyDescent="0.3">
      <c r="A27" s="288"/>
      <c r="B27" s="294"/>
      <c r="C27" s="338"/>
      <c r="D27" s="50" t="s">
        <v>127</v>
      </c>
      <c r="E27" s="162"/>
      <c r="F27" s="148"/>
      <c r="G27" s="163"/>
      <c r="H27" s="163"/>
      <c r="I27" s="164">
        <v>24.7</v>
      </c>
      <c r="J27" s="165">
        <f>SUM(G27:I27)</f>
        <v>24.7</v>
      </c>
    </row>
    <row r="28" spans="1:10" ht="27.75" customHeight="1" x14ac:dyDescent="0.25">
      <c r="A28" s="288"/>
      <c r="B28" s="295" t="s">
        <v>38</v>
      </c>
      <c r="C28" s="303" t="s">
        <v>102</v>
      </c>
      <c r="D28" s="49" t="s">
        <v>39</v>
      </c>
      <c r="E28" s="142" t="s">
        <v>141</v>
      </c>
      <c r="F28" s="143"/>
      <c r="G28" s="122"/>
      <c r="H28" s="122"/>
      <c r="I28" s="122"/>
      <c r="J28" s="161"/>
    </row>
    <row r="29" spans="1:10" ht="30.2" customHeight="1" x14ac:dyDescent="0.25">
      <c r="A29" s="288"/>
      <c r="B29" s="296"/>
      <c r="C29" s="290"/>
      <c r="D29" s="37" t="s">
        <v>40</v>
      </c>
      <c r="E29" s="145"/>
      <c r="F29" s="146"/>
      <c r="G29" s="8"/>
      <c r="H29" s="8"/>
      <c r="I29" s="8"/>
      <c r="J29" s="127"/>
    </row>
    <row r="30" spans="1:10" ht="21.6" customHeight="1" x14ac:dyDescent="0.25">
      <c r="A30" s="288"/>
      <c r="B30" s="296"/>
      <c r="C30" s="290"/>
      <c r="D30" s="37" t="s">
        <v>65</v>
      </c>
      <c r="E30" s="145"/>
      <c r="F30" s="146"/>
      <c r="G30" s="8"/>
      <c r="H30" s="8"/>
      <c r="I30" s="8"/>
      <c r="J30" s="127"/>
    </row>
    <row r="31" spans="1:10" ht="21.6" customHeight="1" x14ac:dyDescent="0.25">
      <c r="A31" s="288"/>
      <c r="B31" s="296"/>
      <c r="C31" s="290"/>
      <c r="D31" s="37" t="s">
        <v>41</v>
      </c>
      <c r="E31" s="145"/>
      <c r="F31" s="146"/>
      <c r="G31" s="8"/>
      <c r="H31" s="8"/>
      <c r="I31" s="8"/>
      <c r="J31" s="127"/>
    </row>
    <row r="32" spans="1:10" ht="21.6" customHeight="1" x14ac:dyDescent="0.25">
      <c r="A32" s="288"/>
      <c r="B32" s="296"/>
      <c r="C32" s="290"/>
      <c r="D32" s="37" t="s">
        <v>92</v>
      </c>
      <c r="E32" s="145"/>
      <c r="F32" s="146"/>
      <c r="G32" s="8"/>
      <c r="H32" s="8"/>
      <c r="I32" s="8"/>
      <c r="J32" s="127"/>
    </row>
    <row r="33" spans="1:10" ht="21.6" customHeight="1" x14ac:dyDescent="0.25">
      <c r="A33" s="288"/>
      <c r="B33" s="296"/>
      <c r="C33" s="290"/>
      <c r="D33" s="37" t="s">
        <v>42</v>
      </c>
      <c r="E33" s="145"/>
      <c r="F33" s="146"/>
      <c r="G33" s="8"/>
      <c r="H33" s="8"/>
      <c r="I33" s="8"/>
      <c r="J33" s="127"/>
    </row>
    <row r="34" spans="1:10" ht="21.6" customHeight="1" x14ac:dyDescent="0.25">
      <c r="A34" s="288"/>
      <c r="B34" s="296"/>
      <c r="C34" s="290"/>
      <c r="D34" s="37" t="s">
        <v>93</v>
      </c>
      <c r="E34" s="145"/>
      <c r="F34" s="146"/>
      <c r="G34" s="8"/>
      <c r="H34" s="8"/>
      <c r="I34" s="8"/>
      <c r="J34" s="127"/>
    </row>
    <row r="35" spans="1:10" ht="26.45" customHeight="1" thickBot="1" x14ac:dyDescent="0.3">
      <c r="A35" s="288"/>
      <c r="B35" s="297"/>
      <c r="C35" s="291"/>
      <c r="D35" s="50" t="s">
        <v>126</v>
      </c>
      <c r="E35" s="162"/>
      <c r="F35" s="148"/>
      <c r="G35" s="166"/>
      <c r="H35" s="166"/>
      <c r="I35" s="166">
        <v>28.65</v>
      </c>
      <c r="J35" s="167">
        <f>SUM(G35:I35)</f>
        <v>28.65</v>
      </c>
    </row>
    <row r="36" spans="1:10" ht="20.45" customHeight="1" x14ac:dyDescent="0.25">
      <c r="A36" s="288"/>
      <c r="B36" s="295" t="s">
        <v>35</v>
      </c>
      <c r="C36" s="303" t="s">
        <v>176</v>
      </c>
      <c r="D36" s="90" t="s">
        <v>33</v>
      </c>
      <c r="E36" s="142" t="s">
        <v>144</v>
      </c>
      <c r="F36" s="143"/>
      <c r="G36" s="122"/>
      <c r="H36" s="122"/>
      <c r="I36" s="122"/>
      <c r="J36" s="161"/>
    </row>
    <row r="37" spans="1:10" ht="23.45" customHeight="1" x14ac:dyDescent="0.25">
      <c r="A37" s="288"/>
      <c r="B37" s="296"/>
      <c r="C37" s="290"/>
      <c r="D37" s="48" t="s">
        <v>34</v>
      </c>
      <c r="E37" s="145"/>
      <c r="F37" s="146"/>
      <c r="G37" s="8"/>
      <c r="H37" s="8"/>
      <c r="I37" s="8"/>
      <c r="J37" s="127"/>
    </row>
    <row r="38" spans="1:10" ht="33.75" customHeight="1" x14ac:dyDescent="0.25">
      <c r="A38" s="288"/>
      <c r="B38" s="296"/>
      <c r="C38" s="290"/>
      <c r="D38" s="18" t="s">
        <v>120</v>
      </c>
      <c r="E38" s="145"/>
      <c r="F38" s="146"/>
      <c r="G38" s="8"/>
      <c r="H38" s="8"/>
      <c r="I38" s="8"/>
      <c r="J38" s="127"/>
    </row>
    <row r="39" spans="1:10" ht="23.45" customHeight="1" x14ac:dyDescent="0.25">
      <c r="A39" s="288"/>
      <c r="B39" s="296"/>
      <c r="C39" s="290"/>
      <c r="D39" s="37" t="s">
        <v>121</v>
      </c>
      <c r="E39" s="145"/>
      <c r="F39" s="146"/>
      <c r="G39" s="8"/>
      <c r="H39" s="8"/>
      <c r="I39" s="8"/>
      <c r="J39" s="127"/>
    </row>
    <row r="40" spans="1:10" ht="23.45" customHeight="1" x14ac:dyDescent="0.25">
      <c r="A40" s="288"/>
      <c r="B40" s="296"/>
      <c r="C40" s="290"/>
      <c r="D40" s="37" t="s">
        <v>122</v>
      </c>
      <c r="E40" s="145"/>
      <c r="F40" s="146"/>
      <c r="G40" s="8"/>
      <c r="H40" s="8"/>
      <c r="I40" s="8"/>
      <c r="J40" s="127"/>
    </row>
    <row r="41" spans="1:10" ht="23.45" customHeight="1" x14ac:dyDescent="0.25">
      <c r="A41" s="288"/>
      <c r="B41" s="296"/>
      <c r="C41" s="290"/>
      <c r="D41" s="37" t="s">
        <v>123</v>
      </c>
      <c r="E41" s="145"/>
      <c r="F41" s="146"/>
      <c r="G41" s="8"/>
      <c r="H41" s="8"/>
      <c r="I41" s="8"/>
      <c r="J41" s="127"/>
    </row>
    <row r="42" spans="1:10" ht="23.45" customHeight="1" x14ac:dyDescent="0.25">
      <c r="A42" s="288"/>
      <c r="B42" s="296"/>
      <c r="C42" s="290"/>
      <c r="D42" s="37" t="s">
        <v>124</v>
      </c>
      <c r="E42" s="145"/>
      <c r="F42" s="146"/>
      <c r="G42" s="8"/>
      <c r="H42" s="8"/>
      <c r="I42" s="8"/>
      <c r="J42" s="127"/>
    </row>
    <row r="43" spans="1:10" ht="23.45" customHeight="1" x14ac:dyDescent="0.25">
      <c r="A43" s="288"/>
      <c r="B43" s="296"/>
      <c r="C43" s="290"/>
      <c r="D43" s="37" t="s">
        <v>125</v>
      </c>
      <c r="E43" s="145"/>
      <c r="F43" s="146"/>
      <c r="G43" s="8"/>
      <c r="H43" s="8"/>
      <c r="I43" s="8"/>
      <c r="J43" s="127"/>
    </row>
    <row r="44" spans="1:10" ht="23.45" customHeight="1" thickBot="1" x14ac:dyDescent="0.3">
      <c r="A44" s="288"/>
      <c r="B44" s="297"/>
      <c r="C44" s="291"/>
      <c r="D44" s="50" t="s">
        <v>130</v>
      </c>
      <c r="E44" s="162"/>
      <c r="F44" s="148"/>
      <c r="G44" s="168"/>
      <c r="H44" s="168"/>
      <c r="I44" s="169">
        <v>68</v>
      </c>
      <c r="J44" s="170">
        <f>SUM(G44:I44)</f>
        <v>68</v>
      </c>
    </row>
    <row r="45" spans="1:10" ht="20.45" customHeight="1" x14ac:dyDescent="0.25">
      <c r="A45" s="288"/>
      <c r="B45" s="304" t="s">
        <v>36</v>
      </c>
      <c r="C45" s="303" t="s">
        <v>177</v>
      </c>
      <c r="D45" s="90" t="s">
        <v>33</v>
      </c>
      <c r="E45" s="142" t="s">
        <v>143</v>
      </c>
      <c r="F45" s="143"/>
      <c r="G45" s="122"/>
      <c r="H45" s="122"/>
      <c r="I45" s="171"/>
      <c r="J45" s="161"/>
    </row>
    <row r="46" spans="1:10" ht="23.45" customHeight="1" x14ac:dyDescent="0.25">
      <c r="A46" s="288"/>
      <c r="B46" s="305"/>
      <c r="C46" s="290"/>
      <c r="D46" s="48" t="s">
        <v>34</v>
      </c>
      <c r="E46" s="145"/>
      <c r="F46" s="146"/>
      <c r="G46" s="8"/>
      <c r="H46" s="8"/>
      <c r="I46" s="109"/>
      <c r="J46" s="127"/>
    </row>
    <row r="47" spans="1:10" ht="29.25" customHeight="1" x14ac:dyDescent="0.25">
      <c r="A47" s="288"/>
      <c r="B47" s="305"/>
      <c r="C47" s="290"/>
      <c r="D47" s="18" t="s">
        <v>120</v>
      </c>
      <c r="E47" s="145"/>
      <c r="F47" s="146"/>
      <c r="G47" s="8"/>
      <c r="H47" s="8"/>
      <c r="I47" s="109"/>
      <c r="J47" s="127"/>
    </row>
    <row r="48" spans="1:10" ht="23.45" customHeight="1" x14ac:dyDescent="0.25">
      <c r="A48" s="288"/>
      <c r="B48" s="305"/>
      <c r="C48" s="290"/>
      <c r="D48" s="37" t="s">
        <v>121</v>
      </c>
      <c r="E48" s="145"/>
      <c r="F48" s="146"/>
      <c r="G48" s="8"/>
      <c r="H48" s="8"/>
      <c r="I48" s="109"/>
      <c r="J48" s="127"/>
    </row>
    <row r="49" spans="1:10" ht="23.45" customHeight="1" x14ac:dyDescent="0.25">
      <c r="A49" s="288"/>
      <c r="B49" s="305"/>
      <c r="C49" s="290"/>
      <c r="D49" s="37" t="s">
        <v>122</v>
      </c>
      <c r="E49" s="145"/>
      <c r="F49" s="146"/>
      <c r="G49" s="8"/>
      <c r="H49" s="8"/>
      <c r="I49" s="109"/>
      <c r="J49" s="127"/>
    </row>
    <row r="50" spans="1:10" ht="23.45" customHeight="1" x14ac:dyDescent="0.25">
      <c r="A50" s="288"/>
      <c r="B50" s="305"/>
      <c r="C50" s="290"/>
      <c r="D50" s="37" t="s">
        <v>123</v>
      </c>
      <c r="E50" s="145"/>
      <c r="F50" s="146"/>
      <c r="G50" s="8"/>
      <c r="H50" s="8"/>
      <c r="I50" s="109"/>
      <c r="J50" s="127"/>
    </row>
    <row r="51" spans="1:10" ht="23.45" customHeight="1" x14ac:dyDescent="0.25">
      <c r="A51" s="288"/>
      <c r="B51" s="305"/>
      <c r="C51" s="290"/>
      <c r="D51" s="37" t="s">
        <v>124</v>
      </c>
      <c r="E51" s="145"/>
      <c r="F51" s="146"/>
      <c r="G51" s="8"/>
      <c r="H51" s="8"/>
      <c r="I51" s="109"/>
      <c r="J51" s="127"/>
    </row>
    <row r="52" spans="1:10" ht="23.45" customHeight="1" x14ac:dyDescent="0.25">
      <c r="A52" s="288"/>
      <c r="B52" s="305"/>
      <c r="C52" s="290"/>
      <c r="D52" s="37" t="s">
        <v>125</v>
      </c>
      <c r="E52" s="145"/>
      <c r="F52" s="146"/>
      <c r="G52" s="8"/>
      <c r="H52" s="8"/>
      <c r="I52" s="109"/>
      <c r="J52" s="127"/>
    </row>
    <row r="53" spans="1:10" ht="23.45" customHeight="1" thickBot="1" x14ac:dyDescent="0.3">
      <c r="A53" s="288"/>
      <c r="B53" s="306"/>
      <c r="C53" s="291"/>
      <c r="D53" s="50" t="s">
        <v>103</v>
      </c>
      <c r="E53" s="162"/>
      <c r="F53" s="148"/>
      <c r="G53" s="172"/>
      <c r="H53" s="110">
        <v>35.4</v>
      </c>
      <c r="I53" s="168"/>
      <c r="J53" s="111">
        <f>SUM(G53:I53)</f>
        <v>35.4</v>
      </c>
    </row>
    <row r="54" spans="1:10" ht="54" customHeight="1" thickBot="1" x14ac:dyDescent="0.3">
      <c r="A54" s="289"/>
      <c r="B54" s="54" t="s">
        <v>156</v>
      </c>
      <c r="C54" s="115" t="s">
        <v>178</v>
      </c>
      <c r="D54" s="80"/>
      <c r="E54" s="173" t="s">
        <v>170</v>
      </c>
      <c r="F54" s="174"/>
      <c r="G54" s="135"/>
      <c r="H54" s="135"/>
      <c r="I54" s="112">
        <v>35</v>
      </c>
      <c r="J54" s="93">
        <f>SUM(G54:I54)</f>
        <v>35</v>
      </c>
    </row>
    <row r="55" spans="1:10" ht="19.5" customHeight="1" thickBot="1" x14ac:dyDescent="0.3">
      <c r="A55" s="76"/>
      <c r="B55" s="77"/>
      <c r="C55" s="78"/>
      <c r="D55" s="79" t="s">
        <v>107</v>
      </c>
      <c r="E55" s="175"/>
      <c r="F55" s="175">
        <f t="shared" ref="F55:J55" si="0">F11+F19+F27+F35+F44+F53+F54</f>
        <v>0</v>
      </c>
      <c r="G55" s="176">
        <f t="shared" si="0"/>
        <v>1050</v>
      </c>
      <c r="H55" s="176">
        <f t="shared" si="0"/>
        <v>35.4</v>
      </c>
      <c r="I55" s="176">
        <f t="shared" si="0"/>
        <v>1356.3500000000001</v>
      </c>
      <c r="J55" s="177">
        <f t="shared" si="0"/>
        <v>2441.75</v>
      </c>
    </row>
    <row r="56" spans="1:10" ht="16.5" customHeight="1" thickBot="1" x14ac:dyDescent="0.3">
      <c r="A56" s="301" t="s">
        <v>0</v>
      </c>
      <c r="B56" s="302"/>
      <c r="C56" s="302"/>
      <c r="D56" s="302"/>
      <c r="E56" s="86"/>
      <c r="F56" s="178"/>
      <c r="G56" s="85"/>
      <c r="H56" s="85"/>
      <c r="I56" s="85"/>
      <c r="J56" s="179"/>
    </row>
    <row r="57" spans="1:10" ht="71.45" customHeight="1" x14ac:dyDescent="0.25">
      <c r="A57" s="313" t="s">
        <v>104</v>
      </c>
      <c r="B57" s="307" t="s">
        <v>43</v>
      </c>
      <c r="C57" s="307" t="s">
        <v>3</v>
      </c>
      <c r="D57" s="69" t="s">
        <v>105</v>
      </c>
      <c r="E57" s="101" t="s">
        <v>142</v>
      </c>
      <c r="F57" s="143"/>
      <c r="G57" s="180">
        <v>50</v>
      </c>
      <c r="H57" s="122"/>
      <c r="I57" s="122"/>
      <c r="J57" s="181">
        <f>SUM(G57:I57)</f>
        <v>50</v>
      </c>
    </row>
    <row r="58" spans="1:10" ht="51" customHeight="1" x14ac:dyDescent="0.25">
      <c r="A58" s="314"/>
      <c r="B58" s="308"/>
      <c r="C58" s="308"/>
      <c r="D58" s="18" t="s">
        <v>44</v>
      </c>
      <c r="E58" s="103" t="s">
        <v>170</v>
      </c>
      <c r="F58" s="146"/>
      <c r="G58" s="182">
        <v>15</v>
      </c>
      <c r="H58" s="183"/>
      <c r="I58" s="183"/>
      <c r="J58" s="184">
        <f t="shared" ref="J58:J63" si="1">SUM(G58:I58)</f>
        <v>15</v>
      </c>
    </row>
    <row r="59" spans="1:10" ht="32.25" customHeight="1" x14ac:dyDescent="0.25">
      <c r="A59" s="314"/>
      <c r="B59" s="275" t="s">
        <v>5</v>
      </c>
      <c r="C59" s="272" t="s">
        <v>3</v>
      </c>
      <c r="D59" s="18" t="s">
        <v>66</v>
      </c>
      <c r="E59" s="103" t="s">
        <v>149</v>
      </c>
      <c r="F59" s="146"/>
      <c r="G59" s="128">
        <v>96</v>
      </c>
      <c r="H59" s="8"/>
      <c r="I59" s="8"/>
      <c r="J59" s="184">
        <f t="shared" si="1"/>
        <v>96</v>
      </c>
    </row>
    <row r="60" spans="1:10" ht="29.25" customHeight="1" x14ac:dyDescent="0.25">
      <c r="A60" s="314"/>
      <c r="B60" s="275" t="s">
        <v>28</v>
      </c>
      <c r="C60" s="272" t="s">
        <v>3</v>
      </c>
      <c r="D60" s="91" t="s">
        <v>67</v>
      </c>
      <c r="E60" s="103" t="s">
        <v>180</v>
      </c>
      <c r="F60" s="146"/>
      <c r="G60" s="128">
        <v>14.5</v>
      </c>
      <c r="H60" s="8"/>
      <c r="I60" s="8"/>
      <c r="J60" s="184">
        <f t="shared" si="1"/>
        <v>14.5</v>
      </c>
    </row>
    <row r="61" spans="1:10" ht="32.25" customHeight="1" x14ac:dyDescent="0.25">
      <c r="A61" s="314"/>
      <c r="B61" s="275" t="s">
        <v>94</v>
      </c>
      <c r="C61" s="120" t="s">
        <v>95</v>
      </c>
      <c r="D61" s="12"/>
      <c r="E61" s="103" t="s">
        <v>142</v>
      </c>
      <c r="F61" s="146"/>
      <c r="G61" s="8"/>
      <c r="H61" s="8"/>
      <c r="I61" s="8">
        <v>3.75</v>
      </c>
      <c r="J61" s="185">
        <f t="shared" si="1"/>
        <v>3.75</v>
      </c>
    </row>
    <row r="62" spans="1:10" x14ac:dyDescent="0.25">
      <c r="A62" s="314"/>
      <c r="B62" s="275" t="s">
        <v>94</v>
      </c>
      <c r="C62" s="120" t="s">
        <v>96</v>
      </c>
      <c r="D62" s="12"/>
      <c r="E62" s="103" t="s">
        <v>142</v>
      </c>
      <c r="F62" s="146"/>
      <c r="G62" s="8"/>
      <c r="H62" s="8"/>
      <c r="I62" s="128">
        <v>3.6</v>
      </c>
      <c r="J62" s="184">
        <f t="shared" si="1"/>
        <v>3.6</v>
      </c>
    </row>
    <row r="63" spans="1:10" ht="31.5" x14ac:dyDescent="0.25">
      <c r="A63" s="315"/>
      <c r="B63" s="275" t="s">
        <v>6</v>
      </c>
      <c r="C63" s="264" t="s">
        <v>106</v>
      </c>
      <c r="D63" s="12"/>
      <c r="E63" s="103" t="s">
        <v>143</v>
      </c>
      <c r="F63" s="146"/>
      <c r="G63" s="8"/>
      <c r="H63" s="8"/>
      <c r="I63" s="128">
        <v>30</v>
      </c>
      <c r="J63" s="184">
        <f t="shared" si="1"/>
        <v>30</v>
      </c>
    </row>
    <row r="64" spans="1:10" ht="16.5" thickBot="1" x14ac:dyDescent="0.3">
      <c r="A64" s="5"/>
      <c r="B64" s="11"/>
      <c r="C64" s="1"/>
      <c r="D64" s="12"/>
      <c r="E64" s="186"/>
      <c r="F64" s="148"/>
      <c r="G64" s="96"/>
      <c r="H64" s="96"/>
      <c r="I64" s="96"/>
      <c r="J64" s="187"/>
    </row>
    <row r="65" spans="1:10" ht="16.5" thickBot="1" x14ac:dyDescent="0.3">
      <c r="A65" s="33"/>
      <c r="B65" s="27"/>
      <c r="C65" s="27"/>
      <c r="D65" s="34" t="s">
        <v>107</v>
      </c>
      <c r="E65" s="188"/>
      <c r="F65" s="188">
        <f>SUM(E65:E65)</f>
        <v>0</v>
      </c>
      <c r="G65" s="189">
        <f>SUM(G57:G64)</f>
        <v>175.5</v>
      </c>
      <c r="H65" s="189"/>
      <c r="I65" s="189">
        <f t="shared" ref="I65:J65" si="2">SUM(I57:I64)</f>
        <v>37.35</v>
      </c>
      <c r="J65" s="190">
        <f t="shared" si="2"/>
        <v>212.85</v>
      </c>
    </row>
    <row r="66" spans="1:10" x14ac:dyDescent="0.25">
      <c r="A66" s="316" t="s">
        <v>23</v>
      </c>
      <c r="B66" s="317"/>
      <c r="C66" s="317"/>
      <c r="D66" s="317"/>
      <c r="E66" s="318"/>
      <c r="F66" s="8"/>
      <c r="G66" s="191"/>
      <c r="H66" s="191"/>
      <c r="I66" s="191"/>
      <c r="J66" s="191"/>
    </row>
    <row r="67" spans="1:10" ht="16.5" thickBot="1" x14ac:dyDescent="0.3">
      <c r="A67" s="19"/>
      <c r="B67" s="20"/>
      <c r="C67" s="20"/>
      <c r="D67" s="20"/>
      <c r="E67" s="136"/>
      <c r="F67" s="192"/>
      <c r="G67" s="192"/>
      <c r="H67" s="192"/>
      <c r="I67" s="192"/>
      <c r="J67" s="192"/>
    </row>
    <row r="68" spans="1:10" ht="102.2" customHeight="1" thickBot="1" x14ac:dyDescent="0.3">
      <c r="A68" s="319" t="s">
        <v>4</v>
      </c>
      <c r="B68" s="270" t="s">
        <v>25</v>
      </c>
      <c r="C68" s="271" t="s">
        <v>21</v>
      </c>
      <c r="D68" s="53" t="s">
        <v>133</v>
      </c>
      <c r="E68" s="211" t="s">
        <v>148</v>
      </c>
      <c r="F68" s="134"/>
      <c r="G68" s="178"/>
      <c r="H68" s="178"/>
      <c r="I68" s="75">
        <v>90</v>
      </c>
      <c r="J68" s="116">
        <f>SUM(G68:I68)</f>
        <v>90</v>
      </c>
    </row>
    <row r="69" spans="1:10" ht="69" customHeight="1" x14ac:dyDescent="0.25">
      <c r="A69" s="314"/>
      <c r="B69" s="114" t="s">
        <v>5</v>
      </c>
      <c r="C69" s="268" t="s">
        <v>30</v>
      </c>
      <c r="D69" s="69" t="s">
        <v>119</v>
      </c>
      <c r="E69" s="259" t="s">
        <v>147</v>
      </c>
      <c r="F69" s="152"/>
      <c r="G69" s="73">
        <v>80</v>
      </c>
      <c r="H69" s="153"/>
      <c r="I69" s="153"/>
      <c r="J69" s="94">
        <f>SUM(G69:I69)</f>
        <v>80</v>
      </c>
    </row>
    <row r="70" spans="1:10" ht="33.6" customHeight="1" x14ac:dyDescent="0.25">
      <c r="A70" s="314"/>
      <c r="B70" s="282" t="s">
        <v>108</v>
      </c>
      <c r="C70" s="284" t="s">
        <v>29</v>
      </c>
      <c r="D70" s="47" t="s">
        <v>69</v>
      </c>
      <c r="E70" s="193" t="s">
        <v>145</v>
      </c>
      <c r="F70" s="146"/>
      <c r="G70" s="128">
        <v>50</v>
      </c>
      <c r="H70" s="8"/>
      <c r="I70" s="8"/>
      <c r="J70" s="94">
        <f t="shared" ref="J70:J72" si="3">SUM(G70:I70)</f>
        <v>50</v>
      </c>
    </row>
    <row r="71" spans="1:10" ht="21.75" customHeight="1" x14ac:dyDescent="0.25">
      <c r="A71" s="314"/>
      <c r="B71" s="283"/>
      <c r="C71" s="285"/>
      <c r="D71" s="47" t="s">
        <v>37</v>
      </c>
      <c r="E71" s="193"/>
      <c r="F71" s="146"/>
      <c r="G71" s="128"/>
      <c r="H71" s="8"/>
      <c r="I71" s="8"/>
      <c r="J71" s="94"/>
    </row>
    <row r="72" spans="1:10" ht="58.9" customHeight="1" x14ac:dyDescent="0.25">
      <c r="A72" s="315"/>
      <c r="B72" s="272" t="s">
        <v>109</v>
      </c>
      <c r="C72" s="120" t="s">
        <v>30</v>
      </c>
      <c r="D72" s="18" t="s">
        <v>26</v>
      </c>
      <c r="E72" s="103" t="s">
        <v>144</v>
      </c>
      <c r="F72" s="146"/>
      <c r="G72" s="128">
        <v>80</v>
      </c>
      <c r="H72" s="8"/>
      <c r="I72" s="8"/>
      <c r="J72" s="94">
        <f t="shared" si="3"/>
        <v>80</v>
      </c>
    </row>
    <row r="73" spans="1:10" s="42" customFormat="1" ht="105" customHeight="1" x14ac:dyDescent="0.25">
      <c r="A73" s="311" t="s">
        <v>7</v>
      </c>
      <c r="B73" s="273" t="s">
        <v>110</v>
      </c>
      <c r="C73" s="264" t="s">
        <v>27</v>
      </c>
      <c r="D73" s="98" t="s">
        <v>134</v>
      </c>
      <c r="E73" s="194" t="s">
        <v>139</v>
      </c>
      <c r="F73" s="195"/>
      <c r="G73" s="5">
        <v>42.150149999999996</v>
      </c>
      <c r="H73" s="99">
        <v>16.93</v>
      </c>
      <c r="I73" s="99">
        <v>1.5403199999999999</v>
      </c>
      <c r="J73" s="100">
        <f>SUM(G73:I73)</f>
        <v>60.620469999999997</v>
      </c>
    </row>
    <row r="74" spans="1:10" ht="30.2" customHeight="1" x14ac:dyDescent="0.25">
      <c r="A74" s="309"/>
      <c r="B74" s="117" t="s">
        <v>25</v>
      </c>
      <c r="C74" s="117" t="s">
        <v>81</v>
      </c>
      <c r="D74" s="18"/>
      <c r="E74" s="103" t="s">
        <v>147</v>
      </c>
      <c r="F74" s="146"/>
      <c r="G74" s="8"/>
      <c r="H74" s="8"/>
      <c r="I74" s="8">
        <v>37</v>
      </c>
      <c r="J74" s="95">
        <f t="shared" ref="J74:J76" si="4">SUM(G74:I74)</f>
        <v>37</v>
      </c>
    </row>
    <row r="75" spans="1:10" ht="45" customHeight="1" x14ac:dyDescent="0.25">
      <c r="A75" s="309"/>
      <c r="B75" s="117" t="s">
        <v>25</v>
      </c>
      <c r="C75" s="120" t="s">
        <v>111</v>
      </c>
      <c r="D75" s="18"/>
      <c r="E75" s="103" t="s">
        <v>140</v>
      </c>
      <c r="F75" s="146"/>
      <c r="G75" s="8"/>
      <c r="H75" s="8"/>
      <c r="I75" s="8">
        <v>36.299999999999997</v>
      </c>
      <c r="J75" s="95">
        <f t="shared" si="4"/>
        <v>36.299999999999997</v>
      </c>
    </row>
    <row r="76" spans="1:10" ht="45" customHeight="1" thickBot="1" x14ac:dyDescent="0.3">
      <c r="A76" s="312"/>
      <c r="B76" s="274" t="s">
        <v>89</v>
      </c>
      <c r="C76" s="269" t="s">
        <v>100</v>
      </c>
      <c r="D76" s="92"/>
      <c r="E76" s="186" t="s">
        <v>145</v>
      </c>
      <c r="F76" s="148"/>
      <c r="G76" s="96"/>
      <c r="H76" s="96"/>
      <c r="I76" s="96">
        <v>3.6</v>
      </c>
      <c r="J76" s="97">
        <f t="shared" si="4"/>
        <v>3.6</v>
      </c>
    </row>
    <row r="77" spans="1:10" ht="16.5" thickBot="1" x14ac:dyDescent="0.3">
      <c r="A77" s="70"/>
      <c r="B77" s="60"/>
      <c r="C77" s="60"/>
      <c r="D77" s="71" t="s">
        <v>107</v>
      </c>
      <c r="E77" s="196"/>
      <c r="F77" s="197"/>
      <c r="G77" s="197">
        <f>SUM(G68:G76)</f>
        <v>252.15015</v>
      </c>
      <c r="H77" s="197">
        <f t="shared" ref="H77:I77" si="5">SUM(H68:H76)</f>
        <v>16.93</v>
      </c>
      <c r="I77" s="197">
        <f t="shared" si="5"/>
        <v>168.44032000000001</v>
      </c>
      <c r="J77" s="198">
        <f>SUM(J68:J76)</f>
        <v>437.52047000000005</v>
      </c>
    </row>
    <row r="78" spans="1:10" ht="16.5" thickBot="1" x14ac:dyDescent="0.3">
      <c r="A78" s="286" t="s">
        <v>24</v>
      </c>
      <c r="B78" s="287"/>
      <c r="C78" s="287"/>
      <c r="D78" s="287"/>
      <c r="E78" s="287"/>
      <c r="F78" s="178"/>
      <c r="G78" s="199"/>
      <c r="H78" s="199"/>
      <c r="I78" s="199"/>
      <c r="J78" s="200"/>
    </row>
    <row r="79" spans="1:10" ht="237.75" customHeight="1" x14ac:dyDescent="0.25">
      <c r="A79" s="309" t="s">
        <v>13</v>
      </c>
      <c r="B79" s="119" t="s">
        <v>153</v>
      </c>
      <c r="C79" s="268" t="s">
        <v>185</v>
      </c>
      <c r="D79" s="72" t="s">
        <v>186</v>
      </c>
      <c r="E79" s="101" t="s">
        <v>147</v>
      </c>
      <c r="F79" s="152"/>
      <c r="G79" s="73">
        <v>0</v>
      </c>
      <c r="H79" s="153"/>
      <c r="I79" s="153">
        <v>100</v>
      </c>
      <c r="J79" s="74">
        <f>SUM(G79:I79)</f>
        <v>100</v>
      </c>
    </row>
    <row r="80" spans="1:10" ht="104.25" customHeight="1" thickBot="1" x14ac:dyDescent="0.3">
      <c r="A80" s="310"/>
      <c r="B80" s="117" t="s">
        <v>22</v>
      </c>
      <c r="C80" s="120" t="s">
        <v>112</v>
      </c>
      <c r="D80" s="102" t="s">
        <v>132</v>
      </c>
      <c r="E80" s="103" t="s">
        <v>181</v>
      </c>
      <c r="F80" s="146"/>
      <c r="G80" s="8"/>
      <c r="H80" s="201">
        <v>15</v>
      </c>
      <c r="I80" s="8"/>
      <c r="J80" s="68">
        <f>SUM(G80:I80)</f>
        <v>15</v>
      </c>
    </row>
    <row r="81" spans="1:10" ht="16.5" thickBot="1" x14ac:dyDescent="0.3">
      <c r="A81" s="32"/>
      <c r="B81" s="31"/>
      <c r="C81" s="40"/>
      <c r="D81" s="34" t="s">
        <v>107</v>
      </c>
      <c r="E81" s="203"/>
      <c r="F81" s="178"/>
      <c r="G81" s="75"/>
      <c r="H81" s="75">
        <f>SUM(H79:H80)</f>
        <v>15</v>
      </c>
      <c r="I81" s="75">
        <f>SUM(I79:I80)</f>
        <v>100</v>
      </c>
      <c r="J81" s="204">
        <f>SUM(J79:J80)</f>
        <v>115</v>
      </c>
    </row>
    <row r="82" spans="1:10" ht="16.5" thickBot="1" x14ac:dyDescent="0.3">
      <c r="A82" s="301" t="s">
        <v>1</v>
      </c>
      <c r="B82" s="302"/>
      <c r="C82" s="302"/>
      <c r="D82" s="302"/>
      <c r="E82" s="302"/>
      <c r="F82" s="85"/>
      <c r="G82" s="85"/>
      <c r="H82" s="85"/>
      <c r="I82" s="85"/>
      <c r="J82" s="179"/>
    </row>
    <row r="83" spans="1:10" ht="144" customHeight="1" x14ac:dyDescent="0.25">
      <c r="A83" s="324" t="s">
        <v>8</v>
      </c>
      <c r="B83" s="118" t="s">
        <v>12</v>
      </c>
      <c r="C83" s="119" t="s">
        <v>113</v>
      </c>
      <c r="D83" s="69" t="s">
        <v>135</v>
      </c>
      <c r="E83" s="101" t="s">
        <v>149</v>
      </c>
      <c r="F83" s="2"/>
      <c r="G83" s="121"/>
      <c r="H83" s="122"/>
      <c r="I83" s="123">
        <v>225</v>
      </c>
      <c r="J83" s="124">
        <f>SUM(G83:I83)</f>
        <v>225</v>
      </c>
    </row>
    <row r="84" spans="1:10" ht="21.75" hidden="1" customHeight="1" x14ac:dyDescent="0.25">
      <c r="A84" s="324"/>
      <c r="B84" s="1"/>
      <c r="C84" s="24" t="s">
        <v>82</v>
      </c>
      <c r="D84" s="12"/>
      <c r="E84" s="103"/>
      <c r="F84" s="125"/>
      <c r="G84" s="126">
        <f>SUM(G80:G83)</f>
        <v>0</v>
      </c>
      <c r="H84" s="8"/>
      <c r="I84" s="8"/>
      <c r="J84" s="127"/>
    </row>
    <row r="85" spans="1:10" ht="15.75" hidden="1" customHeight="1" x14ac:dyDescent="0.25">
      <c r="A85" s="324"/>
      <c r="B85" s="1"/>
      <c r="C85" s="24" t="s">
        <v>83</v>
      </c>
      <c r="D85" s="12"/>
      <c r="E85" s="103"/>
      <c r="F85" s="125"/>
      <c r="G85" s="126">
        <f>SUM(G81:G84)</f>
        <v>0</v>
      </c>
      <c r="H85" s="8"/>
      <c r="I85" s="8"/>
      <c r="J85" s="127"/>
    </row>
    <row r="86" spans="1:10" ht="37.35" hidden="1" customHeight="1" x14ac:dyDescent="0.25">
      <c r="A86" s="324"/>
      <c r="B86" s="1"/>
      <c r="C86" s="7" t="s">
        <v>87</v>
      </c>
      <c r="D86" s="12"/>
      <c r="E86" s="103"/>
      <c r="F86" s="125"/>
      <c r="G86" s="126">
        <f>SUM(G81:G85)</f>
        <v>0</v>
      </c>
      <c r="H86" s="8"/>
      <c r="I86" s="8"/>
      <c r="J86" s="127"/>
    </row>
    <row r="87" spans="1:10" ht="70.5" customHeight="1" x14ac:dyDescent="0.25">
      <c r="A87" s="325"/>
      <c r="B87" s="117" t="s">
        <v>168</v>
      </c>
      <c r="C87" s="120" t="s">
        <v>169</v>
      </c>
      <c r="D87" s="18" t="s">
        <v>172</v>
      </c>
      <c r="E87" s="103" t="s">
        <v>189</v>
      </c>
      <c r="F87" s="125"/>
      <c r="G87" s="126"/>
      <c r="H87" s="8"/>
      <c r="I87" s="128">
        <v>9</v>
      </c>
      <c r="J87" s="129">
        <f>SUM(G87:I87)</f>
        <v>9</v>
      </c>
    </row>
    <row r="88" spans="1:10" ht="16.5" thickBot="1" x14ac:dyDescent="0.3">
      <c r="A88" s="8"/>
      <c r="B88" s="1"/>
      <c r="C88" s="7"/>
      <c r="D88" s="12"/>
      <c r="E88" s="103"/>
      <c r="F88" s="125"/>
      <c r="G88" s="126"/>
      <c r="H88" s="8"/>
      <c r="I88" s="8"/>
      <c r="J88" s="127"/>
    </row>
    <row r="89" spans="1:10" ht="16.350000000000001" hidden="1" thickBot="1" x14ac:dyDescent="0.3">
      <c r="A89" s="8"/>
      <c r="B89" s="1"/>
      <c r="C89" s="7"/>
      <c r="D89" s="12"/>
      <c r="E89" s="103"/>
      <c r="F89" s="125"/>
      <c r="G89" s="126"/>
      <c r="H89" s="8"/>
      <c r="I89" s="8"/>
      <c r="J89" s="127"/>
    </row>
    <row r="90" spans="1:10" ht="16.350000000000001" hidden="1" thickBot="1" x14ac:dyDescent="0.3">
      <c r="A90" s="8"/>
      <c r="B90" s="1"/>
      <c r="C90" s="7"/>
      <c r="D90" s="12"/>
      <c r="E90" s="103"/>
      <c r="F90" s="125"/>
      <c r="G90" s="126"/>
      <c r="H90" s="8"/>
      <c r="I90" s="8"/>
      <c r="J90" s="127"/>
    </row>
    <row r="91" spans="1:10" ht="16.350000000000001" hidden="1" thickBot="1" x14ac:dyDescent="0.3">
      <c r="A91" s="8"/>
      <c r="B91" s="1"/>
      <c r="C91" s="7"/>
      <c r="D91" s="12"/>
      <c r="E91" s="103"/>
      <c r="F91" s="125"/>
      <c r="G91" s="126"/>
      <c r="H91" s="8"/>
      <c r="I91" s="8"/>
      <c r="J91" s="127"/>
    </row>
    <row r="92" spans="1:10" ht="16.350000000000001" hidden="1" thickBot="1" x14ac:dyDescent="0.3">
      <c r="A92" s="8"/>
      <c r="B92" s="1"/>
      <c r="C92" s="7"/>
      <c r="D92" s="12"/>
      <c r="E92" s="103"/>
      <c r="F92" s="125"/>
      <c r="G92" s="126"/>
      <c r="H92" s="8"/>
      <c r="I92" s="8"/>
      <c r="J92" s="127"/>
    </row>
    <row r="93" spans="1:10" ht="16.350000000000001" hidden="1" thickBot="1" x14ac:dyDescent="0.3">
      <c r="A93" s="8"/>
      <c r="B93" s="1"/>
      <c r="C93" s="7"/>
      <c r="D93" s="12"/>
      <c r="E93" s="103"/>
      <c r="F93" s="125"/>
      <c r="G93" s="126"/>
      <c r="H93" s="8"/>
      <c r="I93" s="8"/>
      <c r="J93" s="127"/>
    </row>
    <row r="94" spans="1:10" ht="16.350000000000001" hidden="1" thickBot="1" x14ac:dyDescent="0.3">
      <c r="A94" s="8"/>
      <c r="B94" s="1"/>
      <c r="C94" s="7"/>
      <c r="D94" s="12"/>
      <c r="E94" s="103"/>
      <c r="F94" s="125"/>
      <c r="G94" s="126"/>
      <c r="H94" s="8"/>
      <c r="I94" s="8"/>
      <c r="J94" s="127"/>
    </row>
    <row r="95" spans="1:10" ht="16.350000000000001" hidden="1" thickBot="1" x14ac:dyDescent="0.3">
      <c r="A95" s="8"/>
      <c r="B95" s="1"/>
      <c r="C95" s="7"/>
      <c r="D95" s="12"/>
      <c r="E95" s="103"/>
      <c r="F95" s="125"/>
      <c r="G95" s="126"/>
      <c r="H95" s="8"/>
      <c r="I95" s="8"/>
      <c r="J95" s="127"/>
    </row>
    <row r="96" spans="1:10" ht="16.350000000000001" hidden="1" thickBot="1" x14ac:dyDescent="0.3">
      <c r="A96" s="8"/>
      <c r="B96" s="1"/>
      <c r="C96" s="7"/>
      <c r="D96" s="12"/>
      <c r="E96" s="103"/>
      <c r="F96" s="125"/>
      <c r="G96" s="126"/>
      <c r="H96" s="8"/>
      <c r="I96" s="8"/>
      <c r="J96" s="127"/>
    </row>
    <row r="97" spans="1:10" ht="16.350000000000001" hidden="1" thickBot="1" x14ac:dyDescent="0.3">
      <c r="A97" s="8"/>
      <c r="B97" s="1"/>
      <c r="C97" s="7"/>
      <c r="D97" s="12"/>
      <c r="E97" s="103"/>
      <c r="F97" s="125"/>
      <c r="G97" s="126"/>
      <c r="H97" s="8"/>
      <c r="I97" s="8"/>
      <c r="J97" s="127"/>
    </row>
    <row r="98" spans="1:10" ht="16.350000000000001" hidden="1" thickBot="1" x14ac:dyDescent="0.3">
      <c r="A98" s="8"/>
      <c r="B98" s="1"/>
      <c r="C98" s="66"/>
      <c r="D98" s="13"/>
      <c r="E98" s="186"/>
      <c r="F98" s="205"/>
      <c r="G98" s="206"/>
      <c r="H98" s="192"/>
      <c r="I98" s="192"/>
      <c r="J98" s="207"/>
    </row>
    <row r="99" spans="1:10" ht="16.5" thickBot="1" x14ac:dyDescent="0.3">
      <c r="A99" s="29"/>
      <c r="B99" s="30"/>
      <c r="C99" s="67"/>
      <c r="D99" s="46" t="s">
        <v>107</v>
      </c>
      <c r="E99" s="174"/>
      <c r="F99" s="208"/>
      <c r="G99" s="209">
        <f>SUM(G83:G98)</f>
        <v>0</v>
      </c>
      <c r="H99" s="75">
        <f t="shared" ref="H99:J99" si="6">SUM(H83:H98)</f>
        <v>0</v>
      </c>
      <c r="I99" s="75">
        <f t="shared" si="6"/>
        <v>234</v>
      </c>
      <c r="J99" s="204">
        <f t="shared" si="6"/>
        <v>234</v>
      </c>
    </row>
    <row r="100" spans="1:10" ht="16.5" thickBot="1" x14ac:dyDescent="0.3">
      <c r="A100" s="279" t="s">
        <v>9</v>
      </c>
      <c r="B100" s="280"/>
      <c r="C100" s="281"/>
      <c r="D100" s="281"/>
      <c r="E100" s="281"/>
      <c r="F100" s="197"/>
      <c r="G100" s="210"/>
      <c r="H100" s="210"/>
      <c r="I100" s="210"/>
      <c r="J100" s="210"/>
    </row>
    <row r="101" spans="1:10" ht="147.75" customHeight="1" thickBot="1" x14ac:dyDescent="0.3">
      <c r="A101" s="326" t="s">
        <v>10</v>
      </c>
      <c r="B101" s="130" t="s">
        <v>11</v>
      </c>
      <c r="C101" s="131" t="s">
        <v>114</v>
      </c>
      <c r="D101" s="63" t="s">
        <v>136</v>
      </c>
      <c r="E101" s="211" t="s">
        <v>139</v>
      </c>
      <c r="F101" s="174"/>
      <c r="G101" s="33"/>
      <c r="H101" s="178"/>
      <c r="I101" s="178">
        <v>64.599999999999994</v>
      </c>
      <c r="J101" s="212">
        <f>SUM(G101:I101)</f>
        <v>64.599999999999994</v>
      </c>
    </row>
    <row r="102" spans="1:10" ht="121.7" customHeight="1" thickBot="1" x14ac:dyDescent="0.3">
      <c r="A102" s="327"/>
      <c r="B102" s="132" t="s">
        <v>171</v>
      </c>
      <c r="C102" s="133" t="s">
        <v>167</v>
      </c>
      <c r="D102" s="63" t="s">
        <v>166</v>
      </c>
      <c r="E102" s="211" t="s">
        <v>190</v>
      </c>
      <c r="F102" s="174"/>
      <c r="G102" s="33"/>
      <c r="H102" s="178"/>
      <c r="I102" s="75">
        <v>80</v>
      </c>
      <c r="J102" s="213">
        <f>SUM(G102:I102)</f>
        <v>80</v>
      </c>
    </row>
    <row r="103" spans="1:10" ht="21.2" customHeight="1" thickBot="1" x14ac:dyDescent="0.3">
      <c r="A103" s="26"/>
      <c r="B103" s="62"/>
      <c r="C103" s="64"/>
      <c r="D103" s="65" t="s">
        <v>107</v>
      </c>
      <c r="E103" s="214"/>
      <c r="F103" s="215">
        <v>60138</v>
      </c>
      <c r="G103" s="216">
        <f>SUM(G101:G102)</f>
        <v>0</v>
      </c>
      <c r="H103" s="217"/>
      <c r="I103" s="217">
        <f>SUM(I101:I102)</f>
        <v>144.6</v>
      </c>
      <c r="J103" s="218">
        <f>SUM(J101:J102)</f>
        <v>144.6</v>
      </c>
    </row>
    <row r="104" spans="1:10" ht="18.75" customHeight="1" thickBot="1" x14ac:dyDescent="0.3">
      <c r="A104" s="320" t="s">
        <v>71</v>
      </c>
      <c r="B104" s="321"/>
      <c r="C104" s="322"/>
      <c r="D104" s="322"/>
      <c r="E104" s="323"/>
      <c r="F104" s="153"/>
      <c r="G104" s="219"/>
      <c r="H104" s="219"/>
      <c r="I104" s="219"/>
      <c r="J104" s="219"/>
    </row>
    <row r="105" spans="1:10" ht="51" customHeight="1" x14ac:dyDescent="0.25">
      <c r="A105" s="22"/>
      <c r="B105" s="23"/>
      <c r="C105" s="266" t="s">
        <v>115</v>
      </c>
      <c r="D105" s="104"/>
      <c r="E105" s="101" t="s">
        <v>138</v>
      </c>
      <c r="F105" s="125"/>
      <c r="G105" s="220"/>
      <c r="H105" s="122"/>
      <c r="I105" s="122">
        <v>6.5</v>
      </c>
      <c r="J105" s="221">
        <f t="shared" ref="J105:J110" si="7">SUM(G105:I105)</f>
        <v>6.5</v>
      </c>
    </row>
    <row r="106" spans="1:10" ht="34.5" customHeight="1" x14ac:dyDescent="0.25">
      <c r="A106" s="21"/>
      <c r="B106" s="14"/>
      <c r="C106" s="120" t="s">
        <v>84</v>
      </c>
      <c r="D106" s="104"/>
      <c r="E106" s="103" t="s">
        <v>147</v>
      </c>
      <c r="F106" s="125"/>
      <c r="G106" s="222"/>
      <c r="H106" s="8"/>
      <c r="I106" s="8">
        <v>30</v>
      </c>
      <c r="J106" s="223">
        <f t="shared" si="7"/>
        <v>30</v>
      </c>
    </row>
    <row r="107" spans="1:10" ht="43.5" customHeight="1" x14ac:dyDescent="0.25">
      <c r="A107" s="21"/>
      <c r="B107" s="14"/>
      <c r="C107" s="120" t="s">
        <v>101</v>
      </c>
      <c r="D107" s="104"/>
      <c r="E107" s="103" t="s">
        <v>144</v>
      </c>
      <c r="F107" s="125"/>
      <c r="G107" s="222"/>
      <c r="H107" s="8"/>
      <c r="I107" s="8">
        <v>36.020000000000003</v>
      </c>
      <c r="J107" s="224">
        <f t="shared" si="7"/>
        <v>36.020000000000003</v>
      </c>
    </row>
    <row r="108" spans="1:10" ht="24.75" customHeight="1" x14ac:dyDescent="0.25">
      <c r="A108" s="21"/>
      <c r="B108" s="14"/>
      <c r="C108" s="117" t="s">
        <v>85</v>
      </c>
      <c r="D108" s="104"/>
      <c r="E108" s="103" t="s">
        <v>144</v>
      </c>
      <c r="F108" s="125"/>
      <c r="G108" s="222"/>
      <c r="H108" s="8"/>
      <c r="I108" s="8">
        <v>6.8</v>
      </c>
      <c r="J108" s="225">
        <f t="shared" si="7"/>
        <v>6.8</v>
      </c>
    </row>
    <row r="109" spans="1:10" ht="33" customHeight="1" x14ac:dyDescent="0.25">
      <c r="A109" s="21"/>
      <c r="B109" s="14"/>
      <c r="C109" s="117" t="s">
        <v>116</v>
      </c>
      <c r="D109" s="104"/>
      <c r="E109" s="103" t="s">
        <v>138</v>
      </c>
      <c r="F109" s="125"/>
      <c r="G109" s="222"/>
      <c r="H109" s="8"/>
      <c r="I109" s="128">
        <v>1.5</v>
      </c>
      <c r="J109" s="223">
        <f t="shared" si="7"/>
        <v>1.5</v>
      </c>
    </row>
    <row r="110" spans="1:10" ht="50.25" customHeight="1" thickBot="1" x14ac:dyDescent="0.3">
      <c r="A110" s="21"/>
      <c r="B110" s="14"/>
      <c r="C110" s="267" t="s">
        <v>86</v>
      </c>
      <c r="D110" s="105"/>
      <c r="E110" s="226" t="s">
        <v>150</v>
      </c>
      <c r="F110" s="205"/>
      <c r="G110" s="227"/>
      <c r="H110" s="96"/>
      <c r="I110" s="96">
        <v>75</v>
      </c>
      <c r="J110" s="228">
        <f t="shared" si="7"/>
        <v>75</v>
      </c>
    </row>
    <row r="111" spans="1:10" ht="17.45" customHeight="1" thickBot="1" x14ac:dyDescent="0.3">
      <c r="A111" s="26"/>
      <c r="B111" s="27"/>
      <c r="C111" s="28"/>
      <c r="D111" s="34" t="s">
        <v>107</v>
      </c>
      <c r="E111" s="229"/>
      <c r="F111" s="230">
        <f>SUM(F105:F110)</f>
        <v>0</v>
      </c>
      <c r="G111" s="231">
        <f>SUM(G105:G110)</f>
        <v>0</v>
      </c>
      <c r="H111" s="231">
        <f>SUM(H105:H110)</f>
        <v>0</v>
      </c>
      <c r="I111" s="231">
        <f>SUM(I105:I110)</f>
        <v>155.82</v>
      </c>
      <c r="J111" s="232">
        <f>SUM(J105:J110)</f>
        <v>155.82</v>
      </c>
    </row>
    <row r="112" spans="1:10" ht="17.45" customHeight="1" thickBot="1" x14ac:dyDescent="0.3">
      <c r="A112" s="329" t="s">
        <v>72</v>
      </c>
      <c r="B112" s="330"/>
      <c r="C112" s="330"/>
      <c r="D112" s="330"/>
      <c r="E112" s="331"/>
      <c r="F112" s="153"/>
      <c r="G112" s="233"/>
      <c r="H112" s="233"/>
      <c r="I112" s="233"/>
      <c r="J112" s="233"/>
    </row>
    <row r="113" spans="1:10" ht="32.25" customHeight="1" x14ac:dyDescent="0.25">
      <c r="A113" s="21"/>
      <c r="B113" s="14"/>
      <c r="C113" s="117" t="s">
        <v>73</v>
      </c>
      <c r="D113" s="104"/>
      <c r="E113" s="101" t="s">
        <v>191</v>
      </c>
      <c r="F113" s="125"/>
      <c r="G113" s="220"/>
      <c r="H113" s="122"/>
      <c r="I113" s="123">
        <v>3</v>
      </c>
      <c r="J113" s="234">
        <f>SUM(G113:I113)</f>
        <v>3</v>
      </c>
    </row>
    <row r="114" spans="1:10" ht="14.25" customHeight="1" x14ac:dyDescent="0.25">
      <c r="A114" s="21"/>
      <c r="B114" s="14"/>
      <c r="C114" s="117" t="s">
        <v>74</v>
      </c>
      <c r="D114" s="104"/>
      <c r="E114" s="103" t="s">
        <v>191</v>
      </c>
      <c r="F114" s="125"/>
      <c r="G114" s="222"/>
      <c r="H114" s="8"/>
      <c r="I114" s="235">
        <v>6.5</v>
      </c>
      <c r="J114" s="236">
        <f t="shared" ref="J114:J118" si="8">SUM(G114:I114)</f>
        <v>6.5</v>
      </c>
    </row>
    <row r="115" spans="1:10" ht="15.75" customHeight="1" x14ac:dyDescent="0.25">
      <c r="A115" s="21"/>
      <c r="B115" s="14"/>
      <c r="C115" s="117" t="s">
        <v>75</v>
      </c>
      <c r="D115" s="104"/>
      <c r="E115" s="103" t="s">
        <v>191</v>
      </c>
      <c r="F115" s="125"/>
      <c r="G115" s="222"/>
      <c r="H115" s="8"/>
      <c r="I115" s="235">
        <v>2</v>
      </c>
      <c r="J115" s="236">
        <f t="shared" si="8"/>
        <v>2</v>
      </c>
    </row>
    <row r="116" spans="1:10" ht="15.75" customHeight="1" x14ac:dyDescent="0.25">
      <c r="A116" s="21"/>
      <c r="B116" s="14"/>
      <c r="C116" s="264" t="s">
        <v>77</v>
      </c>
      <c r="D116" s="106"/>
      <c r="E116" s="194" t="s">
        <v>191</v>
      </c>
      <c r="F116" s="237"/>
      <c r="G116" s="238"/>
      <c r="H116" s="5"/>
      <c r="I116" s="239">
        <v>2</v>
      </c>
      <c r="J116" s="236">
        <f t="shared" si="8"/>
        <v>2</v>
      </c>
    </row>
    <row r="117" spans="1:10" ht="15.75" customHeight="1" x14ac:dyDescent="0.25">
      <c r="A117" s="21"/>
      <c r="B117" s="14"/>
      <c r="C117" s="264" t="s">
        <v>78</v>
      </c>
      <c r="D117" s="106"/>
      <c r="E117" s="240" t="s">
        <v>191</v>
      </c>
      <c r="F117" s="237">
        <v>2885</v>
      </c>
      <c r="G117" s="238"/>
      <c r="H117" s="5"/>
      <c r="I117" s="239">
        <v>2.5</v>
      </c>
      <c r="J117" s="241">
        <f t="shared" si="8"/>
        <v>2.5</v>
      </c>
    </row>
    <row r="118" spans="1:10" ht="21.2" customHeight="1" thickBot="1" x14ac:dyDescent="0.3">
      <c r="A118" s="55"/>
      <c r="B118" s="23"/>
      <c r="C118" s="265" t="s">
        <v>157</v>
      </c>
      <c r="D118" s="56"/>
      <c r="E118" s="240" t="s">
        <v>192</v>
      </c>
      <c r="F118" s="237"/>
      <c r="G118" s="238"/>
      <c r="H118" s="5"/>
      <c r="I118" s="239">
        <v>37</v>
      </c>
      <c r="J118" s="236">
        <f t="shared" si="8"/>
        <v>37</v>
      </c>
    </row>
    <row r="119" spans="1:10" ht="33" hidden="1" customHeight="1" thickBot="1" x14ac:dyDescent="0.3">
      <c r="A119" s="55"/>
      <c r="B119" s="23"/>
      <c r="C119" s="44"/>
      <c r="D119" s="57" t="s">
        <v>158</v>
      </c>
      <c r="E119" s="242"/>
      <c r="F119" s="237"/>
      <c r="G119" s="238"/>
      <c r="H119" s="5"/>
      <c r="I119" s="243"/>
      <c r="J119" s="194"/>
    </row>
    <row r="120" spans="1:10" ht="24.75" hidden="1" customHeight="1" thickBot="1" x14ac:dyDescent="0.3">
      <c r="A120" s="55"/>
      <c r="B120" s="23"/>
      <c r="C120" s="44"/>
      <c r="D120" s="107" t="s">
        <v>159</v>
      </c>
      <c r="E120" s="242"/>
      <c r="F120" s="237"/>
      <c r="G120" s="238"/>
      <c r="H120" s="5"/>
      <c r="I120" s="243"/>
      <c r="J120" s="194"/>
    </row>
    <row r="121" spans="1:10" ht="26.45" hidden="1" customHeight="1" thickBot="1" x14ac:dyDescent="0.3">
      <c r="A121" s="55"/>
      <c r="B121" s="23"/>
      <c r="C121" s="44"/>
      <c r="D121" s="58" t="s">
        <v>160</v>
      </c>
      <c r="E121" s="214"/>
      <c r="F121" s="136"/>
      <c r="G121" s="244"/>
      <c r="H121" s="245"/>
      <c r="I121" s="163"/>
      <c r="J121" s="246"/>
    </row>
    <row r="122" spans="1:10" ht="15.75" customHeight="1" thickBot="1" x14ac:dyDescent="0.3">
      <c r="A122" s="26"/>
      <c r="B122" s="27"/>
      <c r="C122" s="51"/>
      <c r="D122" s="52" t="s">
        <v>107</v>
      </c>
      <c r="E122" s="247">
        <f t="shared" ref="E122:J122" si="9">SUM(E113:E118)</f>
        <v>0</v>
      </c>
      <c r="F122" s="247">
        <f t="shared" si="9"/>
        <v>2885</v>
      </c>
      <c r="G122" s="248">
        <f t="shared" si="9"/>
        <v>0</v>
      </c>
      <c r="H122" s="248">
        <f t="shared" si="9"/>
        <v>0</v>
      </c>
      <c r="I122" s="248">
        <f t="shared" si="9"/>
        <v>53</v>
      </c>
      <c r="J122" s="249">
        <f t="shared" si="9"/>
        <v>53</v>
      </c>
    </row>
    <row r="123" spans="1:10" ht="15.75" customHeight="1" thickBot="1" x14ac:dyDescent="0.3">
      <c r="A123" s="298" t="s">
        <v>76</v>
      </c>
      <c r="B123" s="299"/>
      <c r="C123" s="299"/>
      <c r="D123" s="299"/>
      <c r="E123" s="300"/>
      <c r="F123" s="153"/>
      <c r="G123" s="250"/>
      <c r="H123" s="250"/>
      <c r="I123" s="250"/>
      <c r="J123" s="250"/>
    </row>
    <row r="124" spans="1:10" ht="15.75" customHeight="1" x14ac:dyDescent="0.25">
      <c r="A124" s="21"/>
      <c r="B124" s="14"/>
      <c r="C124" s="9" t="s">
        <v>182</v>
      </c>
      <c r="D124" s="104"/>
      <c r="E124" s="125" t="s">
        <v>142</v>
      </c>
      <c r="F124" s="109"/>
      <c r="G124" s="220"/>
      <c r="H124" s="122"/>
      <c r="I124" s="123">
        <v>10</v>
      </c>
      <c r="J124" s="251">
        <f>SUM(G124:I124)</f>
        <v>10</v>
      </c>
    </row>
    <row r="125" spans="1:10" ht="15.75" customHeight="1" x14ac:dyDescent="0.25">
      <c r="A125" s="21"/>
      <c r="B125" s="14"/>
      <c r="C125" s="9" t="s">
        <v>79</v>
      </c>
      <c r="D125" s="104"/>
      <c r="E125" s="125" t="s">
        <v>142</v>
      </c>
      <c r="F125" s="109"/>
      <c r="G125" s="222"/>
      <c r="H125" s="8"/>
      <c r="I125" s="235">
        <v>3</v>
      </c>
      <c r="J125" s="236">
        <v>3</v>
      </c>
    </row>
    <row r="126" spans="1:10" ht="15.75" customHeight="1" thickBot="1" x14ac:dyDescent="0.3">
      <c r="A126" s="21"/>
      <c r="B126" s="14"/>
      <c r="C126" s="25" t="s">
        <v>80</v>
      </c>
      <c r="D126" s="105"/>
      <c r="E126" s="205" t="s">
        <v>142</v>
      </c>
      <c r="F126" s="252"/>
      <c r="G126" s="253"/>
      <c r="H126" s="192"/>
      <c r="I126" s="254">
        <v>5</v>
      </c>
      <c r="J126" s="255">
        <f t="shared" ref="J126" si="10">SUM(G126:I126)</f>
        <v>5</v>
      </c>
    </row>
    <row r="127" spans="1:10" ht="15.75" customHeight="1" thickBot="1" x14ac:dyDescent="0.3">
      <c r="A127" s="26"/>
      <c r="B127" s="27"/>
      <c r="C127" s="28"/>
      <c r="D127" s="34" t="s">
        <v>107</v>
      </c>
      <c r="E127" s="230"/>
      <c r="F127" s="232">
        <f t="shared" ref="F127:J127" si="11">SUM(F124:F126)</f>
        <v>0</v>
      </c>
      <c r="G127" s="256">
        <f t="shared" si="11"/>
        <v>0</v>
      </c>
      <c r="H127" s="231">
        <f t="shared" si="11"/>
        <v>0</v>
      </c>
      <c r="I127" s="231">
        <f t="shared" si="11"/>
        <v>18</v>
      </c>
      <c r="J127" s="257">
        <f t="shared" si="11"/>
        <v>18</v>
      </c>
    </row>
    <row r="128" spans="1:10" ht="15.75" customHeight="1" x14ac:dyDescent="0.25">
      <c r="A128" s="22"/>
      <c r="B128" s="23"/>
      <c r="C128" s="43" t="s">
        <v>117</v>
      </c>
      <c r="D128" s="108"/>
      <c r="E128" s="2" t="s">
        <v>148</v>
      </c>
      <c r="F128" s="154"/>
      <c r="G128" s="258"/>
      <c r="H128" s="153"/>
      <c r="I128" s="154">
        <v>14.226000000000001</v>
      </c>
      <c r="J128" s="101">
        <f>SUM(G128:I128)</f>
        <v>14.226000000000001</v>
      </c>
    </row>
    <row r="129" spans="1:10" ht="15.75" customHeight="1" x14ac:dyDescent="0.25">
      <c r="A129" s="21"/>
      <c r="B129" s="14"/>
      <c r="C129" s="44" t="s">
        <v>99</v>
      </c>
      <c r="D129" s="105"/>
      <c r="E129" s="205" t="s">
        <v>148</v>
      </c>
      <c r="F129" s="109"/>
      <c r="G129" s="222"/>
      <c r="H129" s="8"/>
      <c r="I129" s="109">
        <v>53.814</v>
      </c>
      <c r="J129" s="259">
        <f t="shared" ref="J129:J132" si="12">SUM(G129:I129)</f>
        <v>53.814</v>
      </c>
    </row>
    <row r="130" spans="1:10" ht="15.75" customHeight="1" x14ac:dyDescent="0.25">
      <c r="A130" s="8"/>
      <c r="B130" s="1"/>
      <c r="C130" s="45" t="s">
        <v>97</v>
      </c>
      <c r="D130" s="109"/>
      <c r="E130" s="125" t="s">
        <v>148</v>
      </c>
      <c r="F130" s="109"/>
      <c r="G130" s="222"/>
      <c r="H130" s="8"/>
      <c r="I130" s="109">
        <v>0.33900000000000002</v>
      </c>
      <c r="J130" s="259">
        <f t="shared" si="12"/>
        <v>0.33900000000000002</v>
      </c>
    </row>
    <row r="131" spans="1:10" ht="15.75" customHeight="1" x14ac:dyDescent="0.25">
      <c r="A131" s="10"/>
      <c r="B131" s="1"/>
      <c r="C131" s="45" t="s">
        <v>98</v>
      </c>
      <c r="D131" s="104"/>
      <c r="E131" s="125" t="s">
        <v>148</v>
      </c>
      <c r="F131" s="109"/>
      <c r="G131" s="222"/>
      <c r="H131" s="8"/>
      <c r="I131" s="109">
        <v>3.9710000000000001</v>
      </c>
      <c r="J131" s="259">
        <f t="shared" si="12"/>
        <v>3.9710000000000001</v>
      </c>
    </row>
    <row r="132" spans="1:10" ht="33.6" customHeight="1" thickBot="1" x14ac:dyDescent="0.3">
      <c r="A132" s="21"/>
      <c r="B132" s="14"/>
      <c r="C132" s="41" t="s">
        <v>91</v>
      </c>
      <c r="D132" s="105"/>
      <c r="E132" s="205" t="s">
        <v>138</v>
      </c>
      <c r="F132" s="109"/>
      <c r="G132" s="227"/>
      <c r="H132" s="96"/>
      <c r="I132" s="260">
        <v>5</v>
      </c>
      <c r="J132" s="202">
        <f t="shared" si="12"/>
        <v>5</v>
      </c>
    </row>
    <row r="133" spans="1:10" ht="24.75" customHeight="1" thickBot="1" x14ac:dyDescent="0.3">
      <c r="A133" s="26"/>
      <c r="B133" s="27"/>
      <c r="C133" s="28"/>
      <c r="D133" s="34" t="s">
        <v>107</v>
      </c>
      <c r="E133" s="261"/>
      <c r="F133" s="261">
        <f t="shared" ref="F133:J133" si="13">F128+F129+F130+F131+F132</f>
        <v>0</v>
      </c>
      <c r="G133" s="261">
        <f t="shared" si="13"/>
        <v>0</v>
      </c>
      <c r="H133" s="261">
        <f t="shared" si="13"/>
        <v>0</v>
      </c>
      <c r="I133" s="261">
        <f t="shared" si="13"/>
        <v>77.350000000000009</v>
      </c>
      <c r="J133" s="276">
        <f t="shared" si="13"/>
        <v>77.350000000000009</v>
      </c>
    </row>
    <row r="134" spans="1:10" ht="16.5" thickBot="1" x14ac:dyDescent="0.3">
      <c r="A134" s="29"/>
      <c r="B134" s="30"/>
      <c r="C134" s="35"/>
      <c r="D134" s="36" t="s">
        <v>90</v>
      </c>
      <c r="E134" s="262"/>
      <c r="F134" s="262">
        <f>F55+F65+F77+F81+F99+F103+F111+F122+F127+F133</f>
        <v>63023</v>
      </c>
      <c r="G134" s="262">
        <f>G55+G65+G77+G81+G99+G103+G111+G122+G127+G133</f>
        <v>1477.6501499999999</v>
      </c>
      <c r="H134" s="262">
        <f>H55+H65+H77+H81+H99+H103+H111+H122+H127+H133</f>
        <v>67.33</v>
      </c>
      <c r="I134" s="262">
        <f>I55+I65+I77+I81+I99+I103+I111+I122+I127+I133</f>
        <v>2344.91032</v>
      </c>
      <c r="J134" s="262">
        <f>J55+J65+J77+J81+J99+J103+J111+J122+J127+J133</f>
        <v>3889.8904699999998</v>
      </c>
    </row>
    <row r="135" spans="1:10" x14ac:dyDescent="0.25">
      <c r="A135" s="17" t="s">
        <v>70</v>
      </c>
      <c r="C135" s="15"/>
      <c r="D135" s="6"/>
    </row>
    <row r="136" spans="1:10" x14ac:dyDescent="0.25">
      <c r="A136" s="17" t="s">
        <v>68</v>
      </c>
      <c r="C136" s="15"/>
      <c r="D136" s="6"/>
      <c r="J136" s="263"/>
    </row>
    <row r="137" spans="1:10" x14ac:dyDescent="0.25">
      <c r="C137" s="15"/>
      <c r="D137" s="6"/>
    </row>
    <row r="138" spans="1:10" ht="15.6" hidden="1" x14ac:dyDescent="0.25">
      <c r="B138" s="4" t="s">
        <v>45</v>
      </c>
      <c r="C138" s="15"/>
      <c r="D138" s="6"/>
    </row>
    <row r="139" spans="1:10" ht="15.6" hidden="1" x14ac:dyDescent="0.25">
      <c r="B139" s="4" t="s">
        <v>46</v>
      </c>
      <c r="C139" s="15"/>
      <c r="D139" s="6"/>
    </row>
    <row r="140" spans="1:10" ht="15.6" hidden="1" x14ac:dyDescent="0.25">
      <c r="B140" s="4" t="s">
        <v>47</v>
      </c>
      <c r="C140" s="15"/>
      <c r="D140" s="6"/>
    </row>
    <row r="141" spans="1:10" ht="15.6" hidden="1" x14ac:dyDescent="0.25">
      <c r="B141" s="4" t="s">
        <v>48</v>
      </c>
      <c r="C141" s="15"/>
      <c r="D141" s="6"/>
    </row>
    <row r="142" spans="1:10" ht="15.6" hidden="1" x14ac:dyDescent="0.25">
      <c r="B142" s="4" t="s">
        <v>49</v>
      </c>
      <c r="C142" s="15"/>
      <c r="D142" s="6"/>
    </row>
    <row r="143" spans="1:10" ht="15.6" hidden="1" x14ac:dyDescent="0.25">
      <c r="B143" s="4" t="s">
        <v>50</v>
      </c>
      <c r="C143" s="15"/>
      <c r="D143" s="6"/>
    </row>
    <row r="144" spans="1:10" ht="15.6" hidden="1" x14ac:dyDescent="0.25">
      <c r="B144" s="4" t="s">
        <v>51</v>
      </c>
      <c r="C144" s="15"/>
      <c r="D144" s="6"/>
    </row>
    <row r="145" spans="1:4" ht="15.6" hidden="1" x14ac:dyDescent="0.25">
      <c r="B145" s="4" t="s">
        <v>118</v>
      </c>
      <c r="C145" s="15"/>
      <c r="D145" s="6"/>
    </row>
    <row r="146" spans="1:4" ht="15.6" hidden="1" x14ac:dyDescent="0.25">
      <c r="B146" s="4" t="s">
        <v>52</v>
      </c>
      <c r="C146" s="15"/>
      <c r="D146" s="6"/>
    </row>
    <row r="147" spans="1:4" ht="15.6" hidden="1" x14ac:dyDescent="0.25">
      <c r="B147" s="4" t="s">
        <v>53</v>
      </c>
      <c r="C147" s="15"/>
      <c r="D147" s="6"/>
    </row>
    <row r="148" spans="1:4" ht="15.6" hidden="1" x14ac:dyDescent="0.25">
      <c r="B148" s="4" t="s">
        <v>54</v>
      </c>
      <c r="C148" s="39"/>
      <c r="D148" s="6"/>
    </row>
    <row r="149" spans="1:4" ht="15.6" hidden="1" x14ac:dyDescent="0.25">
      <c r="B149" s="4" t="s">
        <v>55</v>
      </c>
      <c r="C149" s="39"/>
      <c r="D149" s="38"/>
    </row>
    <row r="150" spans="1:4" ht="15.6" hidden="1" x14ac:dyDescent="0.25">
      <c r="B150" s="4" t="s">
        <v>56</v>
      </c>
      <c r="C150" s="39"/>
      <c r="D150" s="38"/>
    </row>
    <row r="151" spans="1:4" ht="15.6" hidden="1" x14ac:dyDescent="0.25">
      <c r="B151" s="4" t="s">
        <v>57</v>
      </c>
      <c r="C151" s="39"/>
      <c r="D151" s="38"/>
    </row>
    <row r="152" spans="1:4" ht="15.6" hidden="1" x14ac:dyDescent="0.25">
      <c r="B152" s="4" t="s">
        <v>58</v>
      </c>
      <c r="C152" s="39"/>
      <c r="D152" s="38"/>
    </row>
    <row r="153" spans="1:4" ht="15.6" hidden="1" x14ac:dyDescent="0.25">
      <c r="B153" s="4" t="s">
        <v>59</v>
      </c>
      <c r="C153" s="39"/>
      <c r="D153" s="38"/>
    </row>
    <row r="154" spans="1:4" ht="15.6" hidden="1" x14ac:dyDescent="0.25">
      <c r="B154" s="4" t="s">
        <v>60</v>
      </c>
      <c r="C154" s="39"/>
      <c r="D154" s="38"/>
    </row>
    <row r="155" spans="1:4" ht="15.6" hidden="1" x14ac:dyDescent="0.25">
      <c r="B155" s="4" t="s">
        <v>61</v>
      </c>
    </row>
    <row r="156" spans="1:4" ht="15.6" hidden="1" x14ac:dyDescent="0.25">
      <c r="B156" s="4" t="s">
        <v>62</v>
      </c>
    </row>
    <row r="157" spans="1:4" ht="15.6" hidden="1" x14ac:dyDescent="0.25">
      <c r="B157" s="4" t="s">
        <v>63</v>
      </c>
      <c r="D157" s="16"/>
    </row>
    <row r="158" spans="1:4" ht="15.6" hidden="1" x14ac:dyDescent="0.25">
      <c r="C158" s="39"/>
      <c r="D158" s="38"/>
    </row>
    <row r="159" spans="1:4" ht="15.6" hidden="1" x14ac:dyDescent="0.25">
      <c r="A159" s="17" t="s">
        <v>137</v>
      </c>
    </row>
    <row r="160" spans="1:4" ht="15.6" hidden="1" x14ac:dyDescent="0.25"/>
    <row r="167" spans="2:2" x14ac:dyDescent="0.25">
      <c r="B167" s="42"/>
    </row>
  </sheetData>
  <mergeCells count="34">
    <mergeCell ref="A101:A102"/>
    <mergeCell ref="A3:D3"/>
    <mergeCell ref="A112:E112"/>
    <mergeCell ref="B7:B11"/>
    <mergeCell ref="C7:C11"/>
    <mergeCell ref="A7:A11"/>
    <mergeCell ref="C20:C27"/>
    <mergeCell ref="A123:E123"/>
    <mergeCell ref="A82:E82"/>
    <mergeCell ref="B36:B44"/>
    <mergeCell ref="C36:C44"/>
    <mergeCell ref="B45:B53"/>
    <mergeCell ref="C45:C53"/>
    <mergeCell ref="A56:D56"/>
    <mergeCell ref="B57:B58"/>
    <mergeCell ref="C57:C58"/>
    <mergeCell ref="A79:A80"/>
    <mergeCell ref="A73:A76"/>
    <mergeCell ref="A57:A63"/>
    <mergeCell ref="A66:E66"/>
    <mergeCell ref="A68:A72"/>
    <mergeCell ref="A104:E104"/>
    <mergeCell ref="A83:A87"/>
    <mergeCell ref="G5:J5"/>
    <mergeCell ref="A100:E100"/>
    <mergeCell ref="B70:B71"/>
    <mergeCell ref="C70:C71"/>
    <mergeCell ref="A78:E78"/>
    <mergeCell ref="A12:A54"/>
    <mergeCell ref="C12:C19"/>
    <mergeCell ref="B20:B27"/>
    <mergeCell ref="B12:B19"/>
    <mergeCell ref="B28:B35"/>
    <mergeCell ref="C28:C35"/>
  </mergeCells>
  <pageMargins left="0.19685039370078741" right="0.11811023622047245" top="0.15748031496062992" bottom="0" header="0.31496062992125984" footer="0.31496062992125984"/>
  <pageSetup paperSize="9" scale="50" fitToHeight="0" orientation="portrait" r:id="rId1"/>
  <colBreaks count="1" manualBreakCount="1">
    <brk id="5" max="17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2</vt:i4>
      </vt:variant>
    </vt:vector>
  </HeadingPairs>
  <TitlesOfParts>
    <vt:vector size="3" baseType="lpstr">
      <vt:lpstr>Vandens Planas 2023-27</vt:lpstr>
      <vt:lpstr>'Vandens Planas 2023-27'!Print_Area</vt:lpstr>
      <vt:lpstr>'Vandens Planas 2023-27'!Print_Titles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Inga</cp:lastModifiedBy>
  <cp:lastPrinted>2023-10-09T05:48:08Z</cp:lastPrinted>
  <dcterms:created xsi:type="dcterms:W3CDTF">2019-09-12T10:44:19Z</dcterms:created>
  <dcterms:modified xsi:type="dcterms:W3CDTF">2024-12-18T07:02:35Z</dcterms:modified>
</cp:coreProperties>
</file>